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19440" windowHeight="11760"/>
  </bookViews>
  <sheets>
    <sheet name="PRODUCTION " sheetId="1" r:id="rId1"/>
    <sheet name="BUDGET" sheetId="2" r:id="rId2"/>
    <sheet name="CASH FLOW" sheetId="3" r:id="rId3"/>
    <sheet name="Sheet1" sheetId="4" r:id="rId4"/>
  </sheets>
  <definedNames>
    <definedName name="_xlnm._FilterDatabase" localSheetId="0" hidden="1">'PRODUCTION '!$A$11:$E$157</definedName>
    <definedName name="_xlnm.Print_Area" localSheetId="1">BUDGET!$A$11:$F$66</definedName>
    <definedName name="_xlnm.Print_Titles" localSheetId="1">BUDGET!$1:$10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3" l="1"/>
  <c r="B37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G37" i="2"/>
  <c r="F31" i="2"/>
  <c r="F30" i="2"/>
  <c r="F29" i="2"/>
  <c r="F28" i="2"/>
  <c r="F24" i="2"/>
  <c r="F23" i="2"/>
  <c r="F22" i="2"/>
  <c r="F21" i="2"/>
  <c r="F20" i="2"/>
  <c r="G13" i="2"/>
  <c r="B41" i="3" l="1"/>
  <c r="G48" i="2"/>
  <c r="G23" i="2"/>
  <c r="G39" i="2"/>
  <c r="G24" i="2"/>
  <c r="G22" i="2"/>
  <c r="G12" i="2"/>
  <c r="G14" i="2"/>
  <c r="G16" i="2"/>
  <c r="G20" i="2"/>
  <c r="G15" i="2"/>
  <c r="G21" i="2"/>
  <c r="G30" i="2"/>
  <c r="G40" i="2"/>
  <c r="G29" i="2"/>
  <c r="G28" i="2"/>
  <c r="G47" i="2"/>
  <c r="G46" i="2"/>
  <c r="G52" i="2"/>
  <c r="F54" i="2"/>
  <c r="G38" i="2"/>
  <c r="G36" i="2"/>
  <c r="G35" i="2"/>
  <c r="G31" i="2"/>
  <c r="F25" i="2"/>
  <c r="F17" i="2"/>
  <c r="F32" i="2"/>
  <c r="F49" i="2"/>
  <c r="E152" i="1"/>
  <c r="E153" i="1"/>
  <c r="E149" i="1"/>
  <c r="E148" i="1"/>
  <c r="E135" i="1"/>
  <c r="E130" i="1"/>
  <c r="E128" i="1"/>
  <c r="E129" i="1"/>
  <c r="E131" i="1"/>
  <c r="E132" i="1"/>
  <c r="E133" i="1"/>
  <c r="E134" i="1"/>
  <c r="E136" i="1"/>
  <c r="E137" i="1"/>
  <c r="E138" i="1"/>
  <c r="E140" i="1"/>
  <c r="E141" i="1"/>
  <c r="E142" i="1"/>
  <c r="E143" i="1"/>
  <c r="E144" i="1"/>
  <c r="E145" i="1"/>
  <c r="E146" i="1"/>
  <c r="E147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07" i="1"/>
  <c r="E108" i="1"/>
  <c r="E64" i="1" s="1"/>
  <c r="E109" i="1"/>
  <c r="E110" i="1"/>
  <c r="E13" i="1"/>
  <c r="E15" i="1"/>
  <c r="E23" i="1"/>
  <c r="E24" i="1"/>
  <c r="E25" i="1"/>
  <c r="E27" i="1"/>
  <c r="E28" i="1"/>
  <c r="E29" i="1"/>
  <c r="E32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65" i="1"/>
  <c r="E66" i="1"/>
  <c r="E67" i="1"/>
  <c r="E68" i="1"/>
  <c r="E69" i="1"/>
  <c r="E70" i="1"/>
  <c r="E71" i="1"/>
  <c r="E72" i="1"/>
  <c r="E73" i="1"/>
  <c r="E74" i="1"/>
  <c r="E75" i="1"/>
  <c r="E76" i="1"/>
  <c r="E45" i="1"/>
  <c r="E57" i="1"/>
  <c r="E77" i="1"/>
  <c r="E82" i="1"/>
  <c r="E96" i="1"/>
  <c r="E14" i="1"/>
  <c r="E21" i="1"/>
  <c r="E16" i="1"/>
  <c r="E17" i="1"/>
  <c r="E18" i="1"/>
  <c r="E19" i="1"/>
  <c r="E20" i="1"/>
  <c r="E22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  <c r="E61" i="1"/>
  <c r="E62" i="1"/>
  <c r="E63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111" i="1"/>
  <c r="E112" i="1"/>
  <c r="E151" i="1"/>
  <c r="E154" i="1"/>
  <c r="E155" i="1"/>
  <c r="E156" i="1"/>
  <c r="E157" i="1"/>
  <c r="E12" i="1" l="1"/>
  <c r="E113" i="1"/>
  <c r="E26" i="1"/>
  <c r="E127" i="1"/>
  <c r="E150" i="1"/>
  <c r="D59" i="3"/>
  <c r="D60" i="3" s="1"/>
  <c r="P59" i="3"/>
  <c r="P60" i="3" s="1"/>
  <c r="L59" i="3"/>
  <c r="L60" i="3" s="1"/>
  <c r="B56" i="3"/>
  <c r="E59" i="3"/>
  <c r="E60" i="3" s="1"/>
  <c r="H59" i="3"/>
  <c r="H60" i="3" s="1"/>
  <c r="F59" i="3"/>
  <c r="F60" i="3" s="1"/>
  <c r="I59" i="3"/>
  <c r="I60" i="3" s="1"/>
  <c r="K59" i="3"/>
  <c r="K60" i="3" s="1"/>
  <c r="G59" i="3"/>
  <c r="G60" i="3" s="1"/>
  <c r="J59" i="3"/>
  <c r="J60" i="3" s="1"/>
  <c r="R59" i="3"/>
  <c r="R60" i="3" s="1"/>
  <c r="N59" i="3"/>
  <c r="N60" i="3" s="1"/>
  <c r="Q59" i="3"/>
  <c r="Q60" i="3" s="1"/>
  <c r="G53" i="2"/>
  <c r="E159" i="1" l="1"/>
  <c r="E160" i="1" s="1"/>
  <c r="O59" i="3"/>
  <c r="O60" i="3" s="1"/>
  <c r="M59" i="3"/>
  <c r="M60" i="3" s="1"/>
  <c r="F59" i="2"/>
  <c r="B60" i="3" s="1"/>
  <c r="E161" i="1" l="1"/>
  <c r="E162" i="1" s="1"/>
  <c r="B66" i="3"/>
  <c r="G63" i="2"/>
  <c r="F60" i="2"/>
  <c r="G44" i="2" l="1"/>
  <c r="G45" i="2" l="1"/>
  <c r="G59" i="2" l="1"/>
</calcChain>
</file>

<file path=xl/sharedStrings.xml><?xml version="1.0" encoding="utf-8"?>
<sst xmlns="http://schemas.openxmlformats.org/spreadsheetml/2006/main" count="248" uniqueCount="148">
  <si>
    <t>PRODUCTION QUOTE</t>
  </si>
  <si>
    <t>Description</t>
  </si>
  <si>
    <t>Units</t>
  </si>
  <si>
    <t>Rate</t>
  </si>
  <si>
    <t>Total</t>
  </si>
  <si>
    <t>PRE-PRODUCTION</t>
  </si>
  <si>
    <t>Director</t>
  </si>
  <si>
    <t>Production Manager</t>
  </si>
  <si>
    <t>Production Assistant</t>
  </si>
  <si>
    <t>Scriptwriter</t>
  </si>
  <si>
    <t>Runners</t>
  </si>
  <si>
    <t>Cameraman</t>
  </si>
  <si>
    <t>Assistant</t>
  </si>
  <si>
    <t>Lighting</t>
  </si>
  <si>
    <t>Set Design</t>
  </si>
  <si>
    <t>PS</t>
  </si>
  <si>
    <t>Jib Operator</t>
  </si>
  <si>
    <t>Steady-cam Operator</t>
  </si>
  <si>
    <t>Floor Manager</t>
  </si>
  <si>
    <t>Autocue Operator</t>
  </si>
  <si>
    <t>Gaffer</t>
  </si>
  <si>
    <t>Stylist - Props &amp; Wardrobe</t>
  </si>
  <si>
    <t>Make-Up, Hair &amp; Styling</t>
  </si>
  <si>
    <t>Hair Stylist</t>
  </si>
  <si>
    <t>Child-Minder</t>
  </si>
  <si>
    <t>Art Director</t>
  </si>
  <si>
    <t>Cast</t>
  </si>
  <si>
    <t>Presenters</t>
  </si>
  <si>
    <t>Talent</t>
  </si>
  <si>
    <t>Animals</t>
  </si>
  <si>
    <t>Chaperone</t>
  </si>
  <si>
    <t>Studio/Sets/Location/Props</t>
  </si>
  <si>
    <t xml:space="preserve">Studio </t>
  </si>
  <si>
    <t>Set Building</t>
  </si>
  <si>
    <t>Location Fee</t>
  </si>
  <si>
    <t>Props - Hire &amp; Painting</t>
  </si>
  <si>
    <t>Wardrobe - Hire</t>
  </si>
  <si>
    <t>OB Van&amp;Technical Crew</t>
  </si>
  <si>
    <t>Autocue</t>
  </si>
  <si>
    <t>Jimmy Jib</t>
  </si>
  <si>
    <t>Giraffe Crane</t>
  </si>
  <si>
    <t>Steady-cam</t>
  </si>
  <si>
    <t>Audio Equipment</t>
  </si>
  <si>
    <t>Microphones</t>
  </si>
  <si>
    <t>Boom</t>
  </si>
  <si>
    <t>Mini-Mixer</t>
  </si>
  <si>
    <t>Dat Recorder</t>
  </si>
  <si>
    <t>Lighting Equipment</t>
  </si>
  <si>
    <t>General</t>
  </si>
  <si>
    <t>Blondes &amp; Stands</t>
  </si>
  <si>
    <t>Tweenies</t>
  </si>
  <si>
    <t>Inkies</t>
  </si>
  <si>
    <t>Pups</t>
  </si>
  <si>
    <t>Reflector Boards &amp; Stands</t>
  </si>
  <si>
    <t>Fold-Up Reflector Boards</t>
  </si>
  <si>
    <t>C-Stands</t>
  </si>
  <si>
    <t>Turtles</t>
  </si>
  <si>
    <t>Polyboards</t>
  </si>
  <si>
    <t>Lighting Gel</t>
  </si>
  <si>
    <t>Gaffer Grips</t>
  </si>
  <si>
    <t>Extension Cables</t>
  </si>
  <si>
    <t>General Equipment</t>
  </si>
  <si>
    <t xml:space="preserve">GIP &amp; OP </t>
  </si>
  <si>
    <t>Beta SP - 10 Min</t>
  </si>
  <si>
    <t>Audio - Dat</t>
  </si>
  <si>
    <t>Catering</t>
  </si>
  <si>
    <t>Ad Valorem</t>
  </si>
  <si>
    <t>Carnet</t>
  </si>
  <si>
    <t>Petty Cash</t>
  </si>
  <si>
    <t>Graphics - Animator</t>
  </si>
  <si>
    <t>Tape Stock - 5M</t>
  </si>
  <si>
    <t>Tape Stock - VHS</t>
  </si>
  <si>
    <t>Editor</t>
  </si>
  <si>
    <t>Avid Offline</t>
  </si>
  <si>
    <t>Avid Online</t>
  </si>
  <si>
    <t xml:space="preserve">Henry </t>
  </si>
  <si>
    <t>Producer/Director</t>
  </si>
  <si>
    <t>Music Royalties</t>
  </si>
  <si>
    <t>Music Composition &amp; Production</t>
  </si>
  <si>
    <t>FX Search</t>
  </si>
  <si>
    <t>FX Transfer</t>
  </si>
  <si>
    <t>Audio Suite - V/O Recording</t>
  </si>
  <si>
    <t>Tape Stock - Dat</t>
  </si>
  <si>
    <t>Telephone/Fax</t>
  </si>
  <si>
    <t>Legal Fees</t>
  </si>
  <si>
    <t>Tape Duplication - Stock</t>
  </si>
  <si>
    <t>Tape Duplication - Transfer Fees</t>
  </si>
  <si>
    <t>Tape Duplication - AVA</t>
  </si>
  <si>
    <t>Sub-total</t>
  </si>
  <si>
    <t>Production Company Mark-Up   :</t>
  </si>
  <si>
    <t>Total - Pre VAT</t>
  </si>
  <si>
    <t>Sundries</t>
  </si>
  <si>
    <t>Research</t>
  </si>
  <si>
    <t>Producer</t>
  </si>
  <si>
    <t>Chroma Key Backdrop</t>
  </si>
  <si>
    <t>Accommodation</t>
  </si>
  <si>
    <t>Office</t>
  </si>
  <si>
    <t>Researcher &amp; Concept</t>
  </si>
  <si>
    <t>Costumes</t>
  </si>
  <si>
    <t>Sets &amp; Props</t>
  </si>
  <si>
    <t>REHEARSALS</t>
  </si>
  <si>
    <t>Stage Manager</t>
  </si>
  <si>
    <t>Venue</t>
  </si>
  <si>
    <t>Weeks</t>
  </si>
  <si>
    <t>PERFORMANCES</t>
  </si>
  <si>
    <t>PUBLICITY</t>
  </si>
  <si>
    <t>OVERHEARDS</t>
  </si>
  <si>
    <t>Television &amp; Radio Ads</t>
  </si>
  <si>
    <t>Billboards &amp; Murals</t>
  </si>
  <si>
    <t>Transport</t>
  </si>
  <si>
    <t>ADMINISTRATION COSTS</t>
  </si>
  <si>
    <t>Per Diems</t>
  </si>
  <si>
    <t>Posters and Flyers</t>
  </si>
  <si>
    <t xml:space="preserve">Campaign Activations </t>
  </si>
  <si>
    <t xml:space="preserve">Flights </t>
  </si>
  <si>
    <t>Activations Crew (stage hands; PM;  Coordinator; Production Assistant)</t>
  </si>
  <si>
    <t>Activation Space Fees</t>
  </si>
  <si>
    <t xml:space="preserve">Insurance </t>
  </si>
  <si>
    <t>NO</t>
  </si>
  <si>
    <t>RATE</t>
  </si>
  <si>
    <t>QTY</t>
  </si>
  <si>
    <t>UNITS</t>
  </si>
  <si>
    <t>TOTAL</t>
  </si>
  <si>
    <t>PRODUCTION FEE</t>
  </si>
  <si>
    <t>PRODUCTION INSURANCE</t>
  </si>
  <si>
    <t>TOTAL PRODUCTION VALUE</t>
  </si>
  <si>
    <t>Customer</t>
  </si>
  <si>
    <t>Production Company</t>
  </si>
  <si>
    <t>Name Of Production</t>
  </si>
  <si>
    <t>PERIOD: 01</t>
  </si>
  <si>
    <t>PERIOD: 02</t>
  </si>
  <si>
    <t>PERIOD: 03</t>
  </si>
  <si>
    <t>PERIOD: 04</t>
  </si>
  <si>
    <t>PERIOD: 05</t>
  </si>
  <si>
    <t>PERIOD: 06</t>
  </si>
  <si>
    <t>PERIOD: 07</t>
  </si>
  <si>
    <t>PERIOD: 08</t>
  </si>
  <si>
    <t>PERIOD: 09</t>
  </si>
  <si>
    <t>PERIOD: 10</t>
  </si>
  <si>
    <t>PERIOD: 11</t>
  </si>
  <si>
    <t>PERIOD: 12</t>
  </si>
  <si>
    <t>PERIOD: 13</t>
  </si>
  <si>
    <t>PERIOD: 14</t>
  </si>
  <si>
    <t>PERIOD: 15</t>
  </si>
  <si>
    <t xml:space="preserve"> Insurance</t>
  </si>
  <si>
    <t>THEATRE PRODUCTION</t>
  </si>
  <si>
    <t>INDUDTRIAL THEATRE PRODUCTION : CASH FLOW</t>
  </si>
  <si>
    <t>THEATRICAL AND CONVENTIONAL PRODUCTION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</si>
</sst>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(&quot;R&quot;* #,##0.00_);_(&quot;R&quot;* \(#,##0.00\);_(&quot;R&quot;* &quot;-&quot;??_);_(@_)"/>
    <numFmt numFmtId="166" formatCode="0;[Red]0"/>
    <numFmt numFmtId="167" formatCode="_ * #,##0_ ;_ * \-#,##0_ ;_ * &quot;-&quot;??_ ;_ @_ "/>
    <numFmt numFmtId="168" formatCode="[$-409]d\-mmm\-yy;@"/>
  </numFmts>
  <fonts count="1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1" applyFont="1" applyFill="1"/>
    <xf numFmtId="0" fontId="5" fillId="2" borderId="0" xfId="0" applyFont="1" applyFill="1"/>
    <xf numFmtId="165" fontId="5" fillId="2" borderId="0" xfId="1" applyFont="1" applyFill="1" applyBorder="1"/>
    <xf numFmtId="165" fontId="5" fillId="2" borderId="0" xfId="1" applyFont="1" applyFill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0" borderId="0" xfId="1" applyFont="1" applyProtection="1">
      <protection locked="0"/>
    </xf>
    <xf numFmtId="165" fontId="9" fillId="0" borderId="0" xfId="1" applyFont="1" applyBorder="1"/>
    <xf numFmtId="165" fontId="5" fillId="0" borderId="0" xfId="1" applyFont="1" applyBorder="1"/>
    <xf numFmtId="3" fontId="5" fillId="0" borderId="0" xfId="0" applyNumberFormat="1" applyFont="1" applyAlignment="1" applyProtection="1">
      <alignment horizontal="center"/>
      <protection locked="0"/>
    </xf>
    <xf numFmtId="3" fontId="5" fillId="2" borderId="0" xfId="0" applyNumberFormat="1" applyFont="1" applyFill="1" applyAlignment="1" applyProtection="1">
      <alignment horizontal="center"/>
      <protection locked="0"/>
    </xf>
    <xf numFmtId="165" fontId="9" fillId="2" borderId="0" xfId="1" applyFont="1" applyFill="1" applyBorder="1"/>
    <xf numFmtId="0" fontId="5" fillId="2" borderId="0" xfId="0" applyFont="1" applyFill="1" applyProtection="1">
      <protection locked="0"/>
    </xf>
    <xf numFmtId="3" fontId="5" fillId="2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5" fillId="0" borderId="0" xfId="1" applyFont="1" applyFill="1" applyProtection="1">
      <protection locked="0"/>
    </xf>
    <xf numFmtId="165" fontId="9" fillId="0" borderId="0" xfId="1" applyFont="1" applyFill="1" applyBorder="1"/>
    <xf numFmtId="0" fontId="5" fillId="0" borderId="0" xfId="0" applyFont="1" applyFill="1"/>
    <xf numFmtId="165" fontId="5" fillId="0" borderId="0" xfId="1" applyFont="1" applyFill="1" applyBorder="1"/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/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/>
      <protection locked="0"/>
    </xf>
    <xf numFmtId="15" fontId="7" fillId="0" borderId="0" xfId="0" applyNumberFormat="1" applyFont="1" applyFill="1" applyAlignment="1" applyProtection="1">
      <alignment horizontal="center"/>
      <protection locked="0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5" fillId="0" borderId="0" xfId="1" applyFont="1" applyFill="1"/>
    <xf numFmtId="165" fontId="9" fillId="0" borderId="0" xfId="1" applyFont="1" applyFill="1"/>
    <xf numFmtId="3" fontId="5" fillId="0" borderId="0" xfId="0" applyNumberFormat="1" applyFont="1" applyFill="1" applyAlignment="1" applyProtection="1">
      <alignment horizontal="center"/>
      <protection locked="0"/>
    </xf>
    <xf numFmtId="165" fontId="5" fillId="0" borderId="1" xfId="1" applyFont="1" applyFill="1" applyBorder="1"/>
    <xf numFmtId="165" fontId="9" fillId="0" borderId="2" xfId="1" applyFont="1" applyFill="1" applyBorder="1"/>
    <xf numFmtId="164" fontId="5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7" fillId="0" borderId="0" xfId="0" applyFont="1" applyFill="1" applyAlignment="1" applyProtection="1">
      <alignment horizontal="left"/>
      <protection locked="0"/>
    </xf>
    <xf numFmtId="166" fontId="7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Continuous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13" fillId="0" borderId="0" xfId="0" applyFont="1"/>
    <xf numFmtId="0" fontId="3" fillId="3" borderId="0" xfId="0" applyFont="1" applyFill="1"/>
    <xf numFmtId="164" fontId="3" fillId="3" borderId="0" xfId="16" applyFont="1" applyFill="1"/>
    <xf numFmtId="0" fontId="0" fillId="6" borderId="0" xfId="0" applyFill="1"/>
    <xf numFmtId="167" fontId="15" fillId="6" borderId="7" xfId="16" applyNumberFormat="1" applyFont="1" applyFill="1" applyBorder="1" applyAlignment="1"/>
    <xf numFmtId="167" fontId="16" fillId="6" borderId="11" xfId="16" applyNumberFormat="1" applyFont="1" applyFill="1" applyBorder="1" applyAlignment="1"/>
    <xf numFmtId="0" fontId="15" fillId="6" borderId="0" xfId="0" applyFont="1" applyFill="1"/>
    <xf numFmtId="167" fontId="15" fillId="6" borderId="0" xfId="0" applyNumberFormat="1" applyFont="1" applyFill="1"/>
    <xf numFmtId="167" fontId="16" fillId="6" borderId="0" xfId="0" applyNumberFormat="1" applyFont="1" applyFill="1"/>
    <xf numFmtId="168" fontId="16" fillId="5" borderId="9" xfId="0" applyNumberFormat="1" applyFont="1" applyFill="1" applyBorder="1" applyAlignment="1" applyProtection="1">
      <alignment vertical="center"/>
      <protection hidden="1"/>
    </xf>
    <xf numFmtId="168" fontId="16" fillId="5" borderId="4" xfId="0" applyNumberFormat="1" applyFont="1" applyFill="1" applyBorder="1" applyAlignment="1" applyProtection="1">
      <alignment vertical="center"/>
      <protection hidden="1"/>
    </xf>
    <xf numFmtId="168" fontId="16" fillId="5" borderId="5" xfId="0" applyNumberFormat="1" applyFont="1" applyFill="1" applyBorder="1" applyAlignment="1" applyProtection="1">
      <alignment vertical="center"/>
      <protection hidden="1"/>
    </xf>
    <xf numFmtId="167" fontId="15" fillId="6" borderId="6" xfId="0" applyNumberFormat="1" applyFont="1" applyFill="1" applyBorder="1"/>
    <xf numFmtId="0" fontId="15" fillId="6" borderId="6" xfId="0" applyFont="1" applyFill="1" applyBorder="1"/>
    <xf numFmtId="0" fontId="15" fillId="6" borderId="7" xfId="0" applyFont="1" applyFill="1" applyBorder="1"/>
    <xf numFmtId="167" fontId="15" fillId="6" borderId="7" xfId="0" applyNumberFormat="1" applyFont="1" applyFill="1" applyBorder="1"/>
    <xf numFmtId="164" fontId="15" fillId="6" borderId="0" xfId="16" applyFont="1" applyFill="1"/>
    <xf numFmtId="0" fontId="16" fillId="6" borderId="0" xfId="0" applyFont="1" applyFill="1"/>
    <xf numFmtId="0" fontId="16" fillId="6" borderId="0" xfId="0" applyFont="1" applyFill="1" applyAlignment="1"/>
    <xf numFmtId="0" fontId="16" fillId="6" borderId="0" xfId="0" applyFont="1" applyFill="1" applyBorder="1" applyAlignment="1">
      <alignment horizontal="left"/>
    </xf>
    <xf numFmtId="0" fontId="17" fillId="6" borderId="0" xfId="0" applyFont="1" applyFill="1" applyAlignment="1"/>
    <xf numFmtId="0" fontId="16" fillId="6" borderId="0" xfId="0" applyFont="1" applyFill="1" applyAlignment="1" applyProtection="1">
      <alignment horizontal="left"/>
      <protection locked="0"/>
    </xf>
    <xf numFmtId="0" fontId="16" fillId="7" borderId="7" xfId="0" applyFont="1" applyFill="1" applyBorder="1"/>
    <xf numFmtId="0" fontId="16" fillId="7" borderId="7" xfId="0" applyFont="1" applyFill="1" applyBorder="1" applyAlignment="1">
      <alignment horizontal="center"/>
    </xf>
    <xf numFmtId="167" fontId="16" fillId="7" borderId="7" xfId="16" applyNumberFormat="1" applyFont="1" applyFill="1" applyBorder="1" applyAlignment="1">
      <alignment horizontal="right"/>
    </xf>
    <xf numFmtId="167" fontId="16" fillId="7" borderId="7" xfId="16" applyNumberFormat="1" applyFont="1" applyFill="1" applyBorder="1" applyAlignment="1">
      <alignment horizontal="center"/>
    </xf>
    <xf numFmtId="167" fontId="16" fillId="7" borderId="7" xfId="16" applyNumberFormat="1" applyFont="1" applyFill="1" applyBorder="1" applyAlignment="1"/>
    <xf numFmtId="0" fontId="15" fillId="6" borderId="7" xfId="0" applyFont="1" applyFill="1" applyBorder="1" applyAlignment="1">
      <alignment horizontal="center"/>
    </xf>
    <xf numFmtId="167" fontId="15" fillId="6" borderId="7" xfId="16" applyNumberFormat="1" applyFont="1" applyFill="1" applyBorder="1" applyAlignment="1">
      <alignment horizontal="right"/>
    </xf>
    <xf numFmtId="167" fontId="16" fillId="6" borderId="11" xfId="16" applyNumberFormat="1" applyFont="1" applyFill="1" applyBorder="1" applyAlignment="1">
      <alignment horizontal="right"/>
    </xf>
    <xf numFmtId="167" fontId="16" fillId="6" borderId="11" xfId="16" applyNumberFormat="1" applyFont="1" applyFill="1" applyBorder="1" applyAlignment="1">
      <alignment horizontal="center"/>
    </xf>
    <xf numFmtId="167" fontId="15" fillId="6" borderId="7" xfId="16" applyNumberFormat="1" applyFont="1" applyFill="1" applyBorder="1" applyProtection="1">
      <protection locked="0"/>
    </xf>
    <xf numFmtId="167" fontId="15" fillId="8" borderId="7" xfId="16" applyNumberFormat="1" applyFont="1" applyFill="1" applyBorder="1" applyProtection="1">
      <protection locked="0"/>
    </xf>
    <xf numFmtId="166" fontId="15" fillId="6" borderId="7" xfId="1" applyNumberFormat="1" applyFont="1" applyFill="1" applyBorder="1" applyAlignment="1" applyProtection="1">
      <alignment horizontal="center"/>
      <protection locked="0"/>
    </xf>
    <xf numFmtId="166" fontId="15" fillId="8" borderId="7" xfId="1" applyNumberFormat="1" applyFont="1" applyFill="1" applyBorder="1" applyAlignment="1" applyProtection="1">
      <alignment horizontal="center"/>
      <protection locked="0"/>
    </xf>
    <xf numFmtId="167" fontId="15" fillId="6" borderId="6" xfId="16" applyNumberFormat="1" applyFont="1" applyFill="1" applyBorder="1" applyAlignment="1"/>
    <xf numFmtId="165" fontId="15" fillId="6" borderId="7" xfId="1" applyFont="1" applyFill="1" applyBorder="1"/>
    <xf numFmtId="167" fontId="16" fillId="6" borderId="0" xfId="16" applyNumberFormat="1" applyFont="1" applyFill="1" applyBorder="1" applyAlignment="1">
      <alignment horizontal="right"/>
    </xf>
    <xf numFmtId="167" fontId="16" fillId="6" borderId="0" xfId="16" applyNumberFormat="1" applyFont="1" applyFill="1" applyBorder="1" applyAlignment="1">
      <alignment horizontal="center"/>
    </xf>
    <xf numFmtId="167" fontId="16" fillId="6" borderId="0" xfId="16" applyNumberFormat="1" applyFont="1" applyFill="1" applyBorder="1" applyAlignment="1"/>
    <xf numFmtId="0" fontId="16" fillId="4" borderId="2" xfId="0" applyFont="1" applyFill="1" applyBorder="1" applyAlignment="1">
      <alignment horizontal="right"/>
    </xf>
    <xf numFmtId="0" fontId="16" fillId="4" borderId="2" xfId="0" applyFont="1" applyFill="1" applyBorder="1"/>
    <xf numFmtId="167" fontId="16" fillId="4" borderId="2" xfId="0" applyNumberFormat="1" applyFont="1" applyFill="1" applyBorder="1"/>
    <xf numFmtId="0" fontId="16" fillId="6" borderId="0" xfId="0" applyFont="1" applyFill="1" applyBorder="1" applyAlignment="1"/>
    <xf numFmtId="0" fontId="15" fillId="6" borderId="7" xfId="0" applyFont="1" applyFill="1" applyBorder="1" applyAlignment="1"/>
    <xf numFmtId="9" fontId="15" fillId="6" borderId="5" xfId="0" applyNumberFormat="1" applyFont="1" applyFill="1" applyBorder="1" applyAlignment="1">
      <alignment horizontal="center"/>
    </xf>
    <xf numFmtId="3" fontId="15" fillId="6" borderId="5" xfId="0" applyNumberFormat="1" applyFont="1" applyFill="1" applyBorder="1" applyAlignment="1"/>
    <xf numFmtId="167" fontId="16" fillId="6" borderId="10" xfId="16" applyNumberFormat="1" applyFont="1" applyFill="1" applyBorder="1" applyAlignment="1">
      <alignment horizontal="right"/>
    </xf>
    <xf numFmtId="167" fontId="16" fillId="6" borderId="10" xfId="16" applyNumberFormat="1" applyFont="1" applyFill="1" applyBorder="1" applyAlignment="1">
      <alignment horizontal="center"/>
    </xf>
    <xf numFmtId="167" fontId="16" fillId="6" borderId="10" xfId="16" applyNumberFormat="1" applyFont="1" applyFill="1" applyBorder="1" applyAlignment="1"/>
    <xf numFmtId="0" fontId="15" fillId="6" borderId="0" xfId="0" applyFont="1" applyFill="1" applyAlignment="1"/>
    <xf numFmtId="0" fontId="15" fillId="6" borderId="0" xfId="0" applyFont="1" applyFill="1" applyAlignment="1">
      <alignment horizontal="center"/>
    </xf>
    <xf numFmtId="167" fontId="15" fillId="6" borderId="0" xfId="16" applyNumberFormat="1" applyFont="1" applyFill="1" applyAlignment="1">
      <alignment horizontal="right"/>
    </xf>
    <xf numFmtId="167" fontId="15" fillId="6" borderId="0" xfId="16" applyNumberFormat="1" applyFont="1" applyFill="1" applyAlignment="1">
      <alignment horizontal="center"/>
    </xf>
    <xf numFmtId="167" fontId="15" fillId="6" borderId="0" xfId="16" applyNumberFormat="1" applyFont="1" applyFill="1" applyAlignment="1"/>
    <xf numFmtId="0" fontId="16" fillId="4" borderId="2" xfId="0" applyFont="1" applyFill="1" applyBorder="1" applyAlignment="1">
      <alignment horizontal="center"/>
    </xf>
    <xf numFmtId="167" fontId="16" fillId="4" borderId="2" xfId="16" applyNumberFormat="1" applyFont="1" applyFill="1" applyBorder="1" applyAlignment="1">
      <alignment horizontal="right"/>
    </xf>
    <xf numFmtId="167" fontId="16" fillId="4" borderId="2" xfId="16" applyNumberFormat="1" applyFont="1" applyFill="1" applyBorder="1" applyAlignment="1">
      <alignment horizontal="center"/>
    </xf>
    <xf numFmtId="167" fontId="16" fillId="4" borderId="2" xfId="16" applyNumberFormat="1" applyFont="1" applyFill="1" applyBorder="1" applyAlignment="1"/>
    <xf numFmtId="167" fontId="15" fillId="6" borderId="7" xfId="16" applyNumberFormat="1" applyFont="1" applyFill="1" applyBorder="1"/>
    <xf numFmtId="164" fontId="15" fillId="6" borderId="7" xfId="0" applyNumberFormat="1" applyFont="1" applyFill="1" applyBorder="1"/>
    <xf numFmtId="168" fontId="16" fillId="5" borderId="12" xfId="0" applyNumberFormat="1" applyFont="1" applyFill="1" applyBorder="1" applyAlignment="1" applyProtection="1">
      <alignment vertical="center"/>
      <protection hidden="1"/>
    </xf>
    <xf numFmtId="168" fontId="16" fillId="5" borderId="1" xfId="0" applyNumberFormat="1" applyFont="1" applyFill="1" applyBorder="1" applyAlignment="1" applyProtection="1">
      <alignment vertical="center"/>
      <protection hidden="1"/>
    </xf>
    <xf numFmtId="168" fontId="16" fillId="5" borderId="13" xfId="0" applyNumberFormat="1" applyFont="1" applyFill="1" applyBorder="1" applyAlignment="1" applyProtection="1">
      <alignment vertical="center"/>
      <protection hidden="1"/>
    </xf>
    <xf numFmtId="0" fontId="16" fillId="4" borderId="3" xfId="0" applyFont="1" applyFill="1" applyBorder="1" applyAlignment="1">
      <alignment horizontal="right"/>
    </xf>
    <xf numFmtId="0" fontId="16" fillId="4" borderId="8" xfId="0" applyFont="1" applyFill="1" applyBorder="1" applyAlignment="1">
      <alignment horizontal="right"/>
    </xf>
    <xf numFmtId="17" fontId="16" fillId="4" borderId="6" xfId="0" applyNumberFormat="1" applyFont="1" applyFill="1" applyBorder="1"/>
    <xf numFmtId="17" fontId="16" fillId="4" borderId="13" xfId="0" applyNumberFormat="1" applyFont="1" applyFill="1" applyBorder="1"/>
    <xf numFmtId="0" fontId="17" fillId="9" borderId="10" xfId="0" applyFont="1" applyFill="1" applyBorder="1"/>
    <xf numFmtId="0" fontId="0" fillId="9" borderId="0" xfId="0" applyFill="1"/>
    <xf numFmtId="167" fontId="17" fillId="9" borderId="10" xfId="0" applyNumberFormat="1" applyFont="1" applyFill="1" applyBorder="1"/>
    <xf numFmtId="0" fontId="17" fillId="10" borderId="10" xfId="0" applyFont="1" applyFill="1" applyBorder="1"/>
    <xf numFmtId="0" fontId="0" fillId="10" borderId="0" xfId="0" applyFill="1"/>
    <xf numFmtId="167" fontId="17" fillId="10" borderId="10" xfId="0" applyNumberFormat="1" applyFont="1" applyFill="1" applyBorder="1"/>
    <xf numFmtId="0" fontId="16" fillId="6" borderId="0" xfId="0" applyFont="1" applyFill="1" applyBorder="1" applyAlignment="1">
      <alignment horizontal="left"/>
    </xf>
  </cellXfs>
  <cellStyles count="17">
    <cellStyle name="Comma" xfId="16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183"/>
  <sheetViews>
    <sheetView tabSelected="1" topLeftCell="A4" zoomScale="150" zoomScaleNormal="150" zoomScalePageLayoutView="150" workbookViewId="0">
      <selection activeCell="A9" sqref="A9"/>
    </sheetView>
  </sheetViews>
  <sheetFormatPr defaultColWidth="8.85546875" defaultRowHeight="12.75" x14ac:dyDescent="0.2"/>
  <cols>
    <col min="1" max="1" width="30.140625" customWidth="1"/>
    <col min="2" max="2" width="12.140625" style="1" customWidth="1"/>
    <col min="3" max="3" width="16" bestFit="1" customWidth="1"/>
    <col min="4" max="4" width="14" style="63" customWidth="1"/>
    <col min="5" max="5" width="17" customWidth="1"/>
    <col min="6" max="6" width="55.42578125" bestFit="1" customWidth="1"/>
  </cols>
  <sheetData>
    <row r="1" spans="1:6" ht="25.5" x14ac:dyDescent="0.35">
      <c r="A1" s="35"/>
      <c r="B1" s="6"/>
      <c r="C1" s="30"/>
      <c r="D1" s="59"/>
      <c r="E1" s="30"/>
      <c r="F1" s="36"/>
    </row>
    <row r="2" spans="1:6" x14ac:dyDescent="0.2">
      <c r="A2" s="30"/>
      <c r="B2" s="6"/>
      <c r="C2" s="30"/>
      <c r="D2" s="59"/>
      <c r="E2" s="30"/>
      <c r="F2" s="36"/>
    </row>
    <row r="3" spans="1:6" x14ac:dyDescent="0.2">
      <c r="A3" s="37"/>
      <c r="B3" s="38"/>
      <c r="C3" s="39"/>
      <c r="D3" s="59"/>
      <c r="E3" s="39"/>
      <c r="F3" s="40"/>
    </row>
    <row r="4" spans="1:6" x14ac:dyDescent="0.2">
      <c r="A4" s="41"/>
      <c r="B4" s="38"/>
      <c r="C4" s="39"/>
      <c r="D4" s="59"/>
      <c r="E4" s="39"/>
      <c r="F4" s="40"/>
    </row>
    <row r="5" spans="1:6" x14ac:dyDescent="0.2">
      <c r="A5" s="42"/>
      <c r="B5" s="43"/>
      <c r="C5" s="65"/>
      <c r="D5" s="59"/>
      <c r="E5" s="39"/>
      <c r="F5" s="40"/>
    </row>
    <row r="6" spans="1:6" x14ac:dyDescent="0.2">
      <c r="A6" s="42" t="s">
        <v>0</v>
      </c>
      <c r="B6" s="43"/>
      <c r="C6" s="39"/>
      <c r="D6" s="59"/>
      <c r="E6" s="39"/>
      <c r="F6" s="40"/>
    </row>
    <row r="7" spans="1:6" x14ac:dyDescent="0.2">
      <c r="A7" s="42" t="s">
        <v>145</v>
      </c>
      <c r="B7" s="44"/>
      <c r="C7" s="39"/>
      <c r="D7" s="59"/>
      <c r="E7" s="39"/>
      <c r="F7" s="40"/>
    </row>
    <row r="8" spans="1:6" x14ac:dyDescent="0.2">
      <c r="A8" s="42"/>
      <c r="B8" s="57"/>
      <c r="C8" s="30"/>
      <c r="D8" s="59"/>
      <c r="E8" s="30"/>
      <c r="F8" s="36"/>
    </row>
    <row r="9" spans="1:6" x14ac:dyDescent="0.2">
      <c r="A9" s="42"/>
      <c r="B9" s="43"/>
      <c r="C9" s="30"/>
      <c r="D9" s="59"/>
      <c r="E9" s="30"/>
      <c r="F9" s="36"/>
    </row>
    <row r="10" spans="1:6" x14ac:dyDescent="0.2">
      <c r="A10" s="30"/>
      <c r="B10" s="6"/>
      <c r="C10" s="30"/>
      <c r="D10" s="59"/>
      <c r="E10" s="30"/>
      <c r="F10" s="36"/>
    </row>
    <row r="11" spans="1:6" x14ac:dyDescent="0.2">
      <c r="A11" s="45" t="s">
        <v>1</v>
      </c>
      <c r="B11" s="46" t="s">
        <v>2</v>
      </c>
      <c r="C11" s="46" t="s">
        <v>3</v>
      </c>
      <c r="D11" s="58" t="s">
        <v>103</v>
      </c>
      <c r="E11" s="46" t="s">
        <v>4</v>
      </c>
      <c r="F11" s="36"/>
    </row>
    <row r="12" spans="1:6" ht="15.75" x14ac:dyDescent="0.25">
      <c r="A12" s="26" t="s">
        <v>5</v>
      </c>
      <c r="B12" s="27"/>
      <c r="C12" s="47"/>
      <c r="D12" s="60"/>
      <c r="E12" s="48">
        <f>SUBTOTAL(9,E13:E25)</f>
        <v>0</v>
      </c>
      <c r="F12" s="36"/>
    </row>
    <row r="13" spans="1:6" x14ac:dyDescent="0.2">
      <c r="A13" s="30" t="s">
        <v>93</v>
      </c>
      <c r="B13" s="6"/>
      <c r="C13" s="47"/>
      <c r="D13" s="60"/>
      <c r="E13" s="31">
        <f>B13*C13*D13</f>
        <v>0</v>
      </c>
      <c r="F13" s="36"/>
    </row>
    <row r="14" spans="1:6" hidden="1" x14ac:dyDescent="0.2">
      <c r="A14" s="13" t="s">
        <v>6</v>
      </c>
      <c r="B14" s="11">
        <v>1</v>
      </c>
      <c r="C14" s="12">
        <v>1000</v>
      </c>
      <c r="D14" s="12"/>
      <c r="E14" s="14" t="e">
        <f>B14*#REF!*C14</f>
        <v>#REF!</v>
      </c>
    </row>
    <row r="15" spans="1:6" x14ac:dyDescent="0.2">
      <c r="A15" s="56" t="s">
        <v>97</v>
      </c>
      <c r="B15" s="6"/>
      <c r="C15" s="28"/>
      <c r="D15" s="61"/>
      <c r="E15" s="31">
        <f>B15*C15*D15</f>
        <v>0</v>
      </c>
    </row>
    <row r="16" spans="1:6" hidden="1" x14ac:dyDescent="0.2">
      <c r="A16" s="13" t="s">
        <v>7</v>
      </c>
      <c r="B16" s="11">
        <v>0</v>
      </c>
      <c r="C16" s="15">
        <v>800</v>
      </c>
      <c r="D16" s="15"/>
      <c r="E16" s="14" t="e">
        <f>B16*#REF!*C16</f>
        <v>#REF!</v>
      </c>
    </row>
    <row r="17" spans="1:6" hidden="1" x14ac:dyDescent="0.2">
      <c r="A17" s="13" t="s">
        <v>9</v>
      </c>
      <c r="B17" s="11">
        <v>0</v>
      </c>
      <c r="C17" s="15">
        <v>800</v>
      </c>
      <c r="D17" s="15"/>
      <c r="E17" s="14" t="e">
        <f>B17*#REF!*C17</f>
        <v>#REF!</v>
      </c>
    </row>
    <row r="18" spans="1:6" hidden="1" x14ac:dyDescent="0.2">
      <c r="A18" s="13" t="s">
        <v>10</v>
      </c>
      <c r="B18" s="11">
        <v>0</v>
      </c>
      <c r="C18" s="15">
        <v>300</v>
      </c>
      <c r="D18" s="15"/>
      <c r="E18" s="14" t="e">
        <f>B18*#REF!*C18</f>
        <v>#REF!</v>
      </c>
    </row>
    <row r="19" spans="1:6" hidden="1" x14ac:dyDescent="0.2">
      <c r="A19" s="13" t="s">
        <v>11</v>
      </c>
      <c r="B19" s="11">
        <v>0</v>
      </c>
      <c r="C19" s="15">
        <v>1500</v>
      </c>
      <c r="D19" s="15"/>
      <c r="E19" s="14" t="e">
        <f>B19*#REF!*C19</f>
        <v>#REF!</v>
      </c>
    </row>
    <row r="20" spans="1:6" hidden="1" x14ac:dyDescent="0.2">
      <c r="A20" s="13" t="s">
        <v>12</v>
      </c>
      <c r="B20" s="11">
        <v>0</v>
      </c>
      <c r="C20" s="15">
        <v>500</v>
      </c>
      <c r="D20" s="15"/>
      <c r="E20" s="14" t="e">
        <f>B20*#REF!*C20</f>
        <v>#REF!</v>
      </c>
    </row>
    <row r="21" spans="1:6" hidden="1" x14ac:dyDescent="0.2">
      <c r="A21" s="13" t="s">
        <v>92</v>
      </c>
      <c r="B21" s="11">
        <v>1</v>
      </c>
      <c r="C21" s="15">
        <v>750</v>
      </c>
      <c r="D21" s="15"/>
      <c r="E21" s="14" t="e">
        <f>B21*#REF!*C21</f>
        <v>#REF!</v>
      </c>
    </row>
    <row r="22" spans="1:6" hidden="1" x14ac:dyDescent="0.2">
      <c r="A22" s="13" t="s">
        <v>14</v>
      </c>
      <c r="B22" s="11">
        <v>0</v>
      </c>
      <c r="C22" s="15">
        <v>16830</v>
      </c>
      <c r="D22" s="15"/>
      <c r="E22" s="14" t="e">
        <f>B22*#REF!*C22</f>
        <v>#REF!</v>
      </c>
    </row>
    <row r="23" spans="1:6" x14ac:dyDescent="0.2">
      <c r="A23" s="56" t="s">
        <v>9</v>
      </c>
      <c r="B23" s="6"/>
      <c r="C23" s="28"/>
      <c r="D23" s="61"/>
      <c r="E23" s="31">
        <f t="shared" ref="E23:E29" si="0">B23*C23*D23</f>
        <v>0</v>
      </c>
    </row>
    <row r="24" spans="1:6" x14ac:dyDescent="0.2">
      <c r="A24" s="56" t="s">
        <v>98</v>
      </c>
      <c r="B24" s="6"/>
      <c r="C24" s="28"/>
      <c r="D24" s="61"/>
      <c r="E24" s="31">
        <f t="shared" si="0"/>
        <v>0</v>
      </c>
    </row>
    <row r="25" spans="1:6" x14ac:dyDescent="0.2">
      <c r="A25" s="56" t="s">
        <v>99</v>
      </c>
      <c r="B25" s="6"/>
      <c r="C25" s="28"/>
      <c r="D25" s="61"/>
      <c r="E25" s="31">
        <f t="shared" si="0"/>
        <v>0</v>
      </c>
    </row>
    <row r="26" spans="1:6" ht="15.75" x14ac:dyDescent="0.25">
      <c r="A26" s="26" t="s">
        <v>100</v>
      </c>
      <c r="B26" s="27"/>
      <c r="C26" s="28"/>
      <c r="D26" s="61"/>
      <c r="E26" s="29">
        <f>SUBTOTAL(9,E27:E44)</f>
        <v>0</v>
      </c>
      <c r="F26" s="36"/>
    </row>
    <row r="27" spans="1:6" x14ac:dyDescent="0.2">
      <c r="A27" s="30" t="s">
        <v>93</v>
      </c>
      <c r="B27" s="6"/>
      <c r="C27" s="28"/>
      <c r="D27" s="61"/>
      <c r="E27" s="31">
        <f t="shared" si="0"/>
        <v>0</v>
      </c>
    </row>
    <row r="28" spans="1:6" x14ac:dyDescent="0.2">
      <c r="A28" s="30" t="s">
        <v>6</v>
      </c>
      <c r="B28" s="49"/>
      <c r="C28" s="28"/>
      <c r="D28" s="61"/>
      <c r="E28" s="31">
        <f t="shared" si="0"/>
        <v>0</v>
      </c>
      <c r="F28" s="36"/>
    </row>
    <row r="29" spans="1:6" x14ac:dyDescent="0.2">
      <c r="A29" s="56" t="s">
        <v>101</v>
      </c>
      <c r="B29" s="49"/>
      <c r="C29" s="28"/>
      <c r="D29" s="61"/>
      <c r="E29" s="31">
        <f t="shared" si="0"/>
        <v>0</v>
      </c>
      <c r="F29" s="36"/>
    </row>
    <row r="30" spans="1:6" hidden="1" x14ac:dyDescent="0.2">
      <c r="A30" s="7" t="s">
        <v>8</v>
      </c>
      <c r="B30" s="21">
        <v>0</v>
      </c>
      <c r="C30" s="18">
        <v>500</v>
      </c>
      <c r="D30" s="18"/>
      <c r="E30" s="20" t="e">
        <f>B30*#REF!*C30</f>
        <v>#REF!</v>
      </c>
    </row>
    <row r="31" spans="1:6" hidden="1" x14ac:dyDescent="0.2">
      <c r="A31" s="7" t="s">
        <v>15</v>
      </c>
      <c r="B31" s="21">
        <v>0</v>
      </c>
      <c r="C31" s="18">
        <v>800</v>
      </c>
      <c r="D31" s="18"/>
      <c r="E31" s="20" t="e">
        <f>B31*#REF!*C31</f>
        <v>#REF!</v>
      </c>
    </row>
    <row r="32" spans="1:6" x14ac:dyDescent="0.2">
      <c r="A32" s="56" t="s">
        <v>28</v>
      </c>
      <c r="B32" s="49"/>
      <c r="C32" s="28"/>
      <c r="D32" s="61"/>
      <c r="E32" s="31">
        <f>B32*C32*D32</f>
        <v>0</v>
      </c>
      <c r="F32" s="36"/>
    </row>
    <row r="33" spans="1:6" hidden="1" x14ac:dyDescent="0.2">
      <c r="A33" s="7" t="s">
        <v>16</v>
      </c>
      <c r="B33" s="21">
        <v>0</v>
      </c>
      <c r="C33" s="18">
        <v>1500</v>
      </c>
      <c r="D33" s="18"/>
      <c r="E33" s="20" t="e">
        <f>B33*#REF!*C33</f>
        <v>#REF!</v>
      </c>
    </row>
    <row r="34" spans="1:6" hidden="1" x14ac:dyDescent="0.2">
      <c r="A34" s="7" t="s">
        <v>17</v>
      </c>
      <c r="B34" s="21">
        <v>0</v>
      </c>
      <c r="C34" s="18">
        <v>1500</v>
      </c>
      <c r="D34" s="18"/>
      <c r="E34" s="20" t="e">
        <f>B34*#REF!*C34</f>
        <v>#REF!</v>
      </c>
    </row>
    <row r="35" spans="1:6" x14ac:dyDescent="0.2">
      <c r="A35" s="56" t="s">
        <v>102</v>
      </c>
      <c r="B35" s="49"/>
      <c r="C35" s="28"/>
      <c r="D35" s="61"/>
      <c r="E35" s="31">
        <f t="shared" ref="E35" si="1">B35*C35*D35</f>
        <v>0</v>
      </c>
      <c r="F35" s="36"/>
    </row>
    <row r="36" spans="1:6" hidden="1" x14ac:dyDescent="0.2">
      <c r="A36" s="7" t="s">
        <v>18</v>
      </c>
      <c r="B36" s="21">
        <v>0</v>
      </c>
      <c r="C36" s="18">
        <v>700</v>
      </c>
      <c r="D36" s="18"/>
      <c r="E36" s="20" t="e">
        <f>B36*#REF!*C36</f>
        <v>#REF!</v>
      </c>
    </row>
    <row r="37" spans="1:6" hidden="1" x14ac:dyDescent="0.2">
      <c r="A37" s="7" t="s">
        <v>19</v>
      </c>
      <c r="B37" s="21">
        <v>0</v>
      </c>
      <c r="C37" s="18">
        <v>700</v>
      </c>
      <c r="D37" s="18"/>
      <c r="E37" s="20" t="e">
        <f>B37*#REF!*C37</f>
        <v>#REF!</v>
      </c>
    </row>
    <row r="38" spans="1:6" hidden="1" x14ac:dyDescent="0.2">
      <c r="A38" s="7" t="s">
        <v>20</v>
      </c>
      <c r="B38" s="21">
        <v>0</v>
      </c>
      <c r="C38" s="18"/>
      <c r="D38" s="18"/>
      <c r="E38" s="20" t="e">
        <f>B38*#REF!*C38</f>
        <v>#REF!</v>
      </c>
    </row>
    <row r="39" spans="1:6" hidden="1" x14ac:dyDescent="0.2">
      <c r="A39" s="7" t="s">
        <v>13</v>
      </c>
      <c r="B39" s="21">
        <v>0</v>
      </c>
      <c r="C39" s="18">
        <v>750</v>
      </c>
      <c r="D39" s="18"/>
      <c r="E39" s="20" t="e">
        <f>B39*#REF!*C39</f>
        <v>#REF!</v>
      </c>
    </row>
    <row r="40" spans="1:6" hidden="1" x14ac:dyDescent="0.2">
      <c r="A40" s="7" t="s">
        <v>21</v>
      </c>
      <c r="B40" s="21">
        <v>0</v>
      </c>
      <c r="C40" s="18"/>
      <c r="D40" s="18"/>
      <c r="E40" s="20" t="e">
        <f>B40*#REF!*C40</f>
        <v>#REF!</v>
      </c>
    </row>
    <row r="41" spans="1:6" hidden="1" x14ac:dyDescent="0.2">
      <c r="A41" s="7" t="s">
        <v>22</v>
      </c>
      <c r="B41" s="21">
        <v>1</v>
      </c>
      <c r="C41" s="18">
        <v>750</v>
      </c>
      <c r="D41" s="18"/>
      <c r="E41" s="20" t="e">
        <f>B41*#REF!*C41</f>
        <v>#REF!</v>
      </c>
    </row>
    <row r="42" spans="1:6" hidden="1" x14ac:dyDescent="0.2">
      <c r="A42" s="7" t="s">
        <v>23</v>
      </c>
      <c r="B42" s="21">
        <v>1</v>
      </c>
      <c r="C42" s="18"/>
      <c r="D42" s="18"/>
      <c r="E42" s="20" t="e">
        <f>B42*#REF!*C42</f>
        <v>#REF!</v>
      </c>
    </row>
    <row r="43" spans="1:6" hidden="1" x14ac:dyDescent="0.2">
      <c r="A43" s="7" t="s">
        <v>24</v>
      </c>
      <c r="B43" s="21">
        <v>0</v>
      </c>
      <c r="C43" s="18"/>
      <c r="D43" s="18"/>
      <c r="E43" s="20" t="e">
        <f>B43*#REF!*C43</f>
        <v>#REF!</v>
      </c>
    </row>
    <row r="44" spans="1:6" hidden="1" x14ac:dyDescent="0.2">
      <c r="A44" s="7" t="s">
        <v>25</v>
      </c>
      <c r="B44" s="21">
        <v>0</v>
      </c>
      <c r="C44" s="18">
        <v>700</v>
      </c>
      <c r="D44" s="18"/>
      <c r="E44" s="20" t="e">
        <f>B44*#REF!*C44</f>
        <v>#REF!</v>
      </c>
    </row>
    <row r="45" spans="1:6" ht="15.75" hidden="1" x14ac:dyDescent="0.25">
      <c r="A45" s="9" t="s">
        <v>26</v>
      </c>
      <c r="B45" s="22"/>
      <c r="C45" s="15"/>
      <c r="D45" s="15"/>
      <c r="E45" s="23">
        <f>SUBTOTAL(9,E46:E56)</f>
        <v>0</v>
      </c>
    </row>
    <row r="46" spans="1:6" hidden="1" x14ac:dyDescent="0.2">
      <c r="A46" s="24" t="s">
        <v>27</v>
      </c>
      <c r="B46" s="22">
        <v>1</v>
      </c>
      <c r="C46" s="15">
        <v>800</v>
      </c>
      <c r="D46" s="15"/>
      <c r="E46" s="14" t="e">
        <f>B46*#REF!*C46</f>
        <v>#REF!</v>
      </c>
    </row>
    <row r="47" spans="1:6" hidden="1" x14ac:dyDescent="0.2">
      <c r="A47" s="24" t="s">
        <v>28</v>
      </c>
      <c r="B47" s="22">
        <v>0</v>
      </c>
      <c r="C47" s="15"/>
      <c r="D47" s="15"/>
      <c r="E47" s="14" t="e">
        <f>B47*#REF!*C47</f>
        <v>#REF!</v>
      </c>
    </row>
    <row r="48" spans="1:6" hidden="1" x14ac:dyDescent="0.2">
      <c r="A48" s="24" t="s">
        <v>28</v>
      </c>
      <c r="B48" s="22">
        <v>0</v>
      </c>
      <c r="C48" s="15"/>
      <c r="D48" s="15"/>
      <c r="E48" s="14" t="e">
        <f>B48*#REF!*C48</f>
        <v>#REF!</v>
      </c>
    </row>
    <row r="49" spans="1:6" hidden="1" x14ac:dyDescent="0.2">
      <c r="A49" s="24" t="s">
        <v>28</v>
      </c>
      <c r="B49" s="22">
        <v>0</v>
      </c>
      <c r="C49" s="15"/>
      <c r="D49" s="15"/>
      <c r="E49" s="14" t="e">
        <f>B49*#REF!*C49</f>
        <v>#REF!</v>
      </c>
    </row>
    <row r="50" spans="1:6" hidden="1" x14ac:dyDescent="0.2">
      <c r="A50" s="24" t="s">
        <v>28</v>
      </c>
      <c r="B50" s="22">
        <v>0</v>
      </c>
      <c r="C50" s="15"/>
      <c r="D50" s="15"/>
      <c r="E50" s="14" t="e">
        <f>B50*#REF!*C50</f>
        <v>#REF!</v>
      </c>
    </row>
    <row r="51" spans="1:6" hidden="1" x14ac:dyDescent="0.2">
      <c r="A51" s="24" t="s">
        <v>28</v>
      </c>
      <c r="B51" s="22">
        <v>0</v>
      </c>
      <c r="C51" s="15"/>
      <c r="D51" s="15"/>
      <c r="E51" s="14" t="e">
        <f>B51*#REF!*C51</f>
        <v>#REF!</v>
      </c>
    </row>
    <row r="52" spans="1:6" hidden="1" x14ac:dyDescent="0.2">
      <c r="A52" s="24" t="s">
        <v>28</v>
      </c>
      <c r="B52" s="22">
        <v>0</v>
      </c>
      <c r="C52" s="15"/>
      <c r="D52" s="15"/>
      <c r="E52" s="14" t="e">
        <f>B52*#REF!*C52</f>
        <v>#REF!</v>
      </c>
    </row>
    <row r="53" spans="1:6" hidden="1" x14ac:dyDescent="0.2">
      <c r="A53" s="24" t="s">
        <v>28</v>
      </c>
      <c r="B53" s="22">
        <v>0</v>
      </c>
      <c r="C53" s="15"/>
      <c r="D53" s="15"/>
      <c r="E53" s="14" t="e">
        <f>B53*#REF!*C53</f>
        <v>#REF!</v>
      </c>
    </row>
    <row r="54" spans="1:6" hidden="1" x14ac:dyDescent="0.2">
      <c r="A54" s="13" t="s">
        <v>29</v>
      </c>
      <c r="B54" s="25">
        <v>0</v>
      </c>
      <c r="C54" s="15"/>
      <c r="D54" s="15"/>
      <c r="E54" s="14" t="e">
        <f>B54*#REF!*C54</f>
        <v>#REF!</v>
      </c>
    </row>
    <row r="55" spans="1:6" hidden="1" x14ac:dyDescent="0.2">
      <c r="A55" s="24" t="s">
        <v>27</v>
      </c>
      <c r="B55" s="22">
        <v>0</v>
      </c>
      <c r="C55" s="15">
        <v>1000</v>
      </c>
      <c r="D55" s="15"/>
      <c r="E55" s="14" t="e">
        <f>B55*#REF!*C55</f>
        <v>#REF!</v>
      </c>
    </row>
    <row r="56" spans="1:6" hidden="1" x14ac:dyDescent="0.2">
      <c r="A56" s="24" t="s">
        <v>30</v>
      </c>
      <c r="B56" s="22">
        <v>0</v>
      </c>
      <c r="C56" s="15">
        <v>450</v>
      </c>
      <c r="D56" s="15"/>
      <c r="E56" s="14" t="e">
        <f>B56*#REF!*C56</f>
        <v>#REF!</v>
      </c>
    </row>
    <row r="57" spans="1:6" ht="15.75" hidden="1" x14ac:dyDescent="0.25">
      <c r="A57" s="26" t="s">
        <v>31</v>
      </c>
      <c r="B57" s="27"/>
      <c r="C57" s="28"/>
      <c r="D57" s="28"/>
      <c r="E57" s="29">
        <f>SUBTOTAL(9,E58:E63)</f>
        <v>0</v>
      </c>
    </row>
    <row r="58" spans="1:6" hidden="1" x14ac:dyDescent="0.2">
      <c r="A58" s="30" t="s">
        <v>32</v>
      </c>
      <c r="B58" s="6">
        <v>0</v>
      </c>
      <c r="C58" s="28">
        <v>5000</v>
      </c>
      <c r="D58" s="28"/>
      <c r="E58" s="31" t="e">
        <f>B58*#REF!*C58</f>
        <v>#REF!</v>
      </c>
    </row>
    <row r="59" spans="1:6" hidden="1" x14ac:dyDescent="0.2">
      <c r="A59" s="30" t="s">
        <v>94</v>
      </c>
      <c r="B59" s="6">
        <v>0</v>
      </c>
      <c r="C59" s="28">
        <v>500</v>
      </c>
      <c r="D59" s="28"/>
      <c r="E59" s="31" t="e">
        <f>B59*#REF!*C59</f>
        <v>#REF!</v>
      </c>
    </row>
    <row r="60" spans="1:6" hidden="1" x14ac:dyDescent="0.2">
      <c r="A60" s="30" t="s">
        <v>33</v>
      </c>
      <c r="B60" s="6">
        <v>0</v>
      </c>
      <c r="C60" s="28"/>
      <c r="D60" s="28"/>
      <c r="E60" s="31" t="e">
        <f>B60*#REF!*C60</f>
        <v>#REF!</v>
      </c>
    </row>
    <row r="61" spans="1:6" hidden="1" x14ac:dyDescent="0.2">
      <c r="A61" s="30" t="s">
        <v>34</v>
      </c>
      <c r="B61" s="6">
        <v>0</v>
      </c>
      <c r="C61" s="28"/>
      <c r="D61" s="28"/>
      <c r="E61" s="31" t="e">
        <f>B61*#REF!*C61</f>
        <v>#REF!</v>
      </c>
    </row>
    <row r="62" spans="1:6" hidden="1" x14ac:dyDescent="0.2">
      <c r="A62" s="30" t="s">
        <v>35</v>
      </c>
      <c r="B62" s="6">
        <v>0</v>
      </c>
      <c r="C62" s="28">
        <v>800</v>
      </c>
      <c r="D62" s="28"/>
      <c r="E62" s="31" t="e">
        <f>B62*#REF!*C62</f>
        <v>#REF!</v>
      </c>
    </row>
    <row r="63" spans="1:6" hidden="1" x14ac:dyDescent="0.2">
      <c r="A63" s="30" t="s">
        <v>36</v>
      </c>
      <c r="B63" s="6">
        <v>0</v>
      </c>
      <c r="C63" s="28">
        <v>500</v>
      </c>
      <c r="D63" s="28"/>
      <c r="E63" s="31" t="e">
        <f>B63*#REF!*C63</f>
        <v>#REF!</v>
      </c>
    </row>
    <row r="64" spans="1:6" ht="15.75" x14ac:dyDescent="0.25">
      <c r="A64" s="26" t="s">
        <v>104</v>
      </c>
      <c r="B64" s="27"/>
      <c r="C64" s="28"/>
      <c r="D64" s="61"/>
      <c r="E64" s="29">
        <f>SUBTOTAL(9,E107:E110)</f>
        <v>0</v>
      </c>
      <c r="F64" s="69"/>
    </row>
    <row r="65" spans="1:5" hidden="1" x14ac:dyDescent="0.2">
      <c r="A65" s="13" t="s">
        <v>37</v>
      </c>
      <c r="B65" s="11">
        <v>0</v>
      </c>
      <c r="C65" s="15">
        <v>80000</v>
      </c>
      <c r="D65" s="15"/>
      <c r="E65" s="14" t="e">
        <f>B65*#REF!*C65</f>
        <v>#REF!</v>
      </c>
    </row>
    <row r="66" spans="1:5" hidden="1" x14ac:dyDescent="0.2">
      <c r="A66" s="13" t="s">
        <v>38</v>
      </c>
      <c r="B66" s="11">
        <v>0</v>
      </c>
      <c r="C66" s="15">
        <v>900</v>
      </c>
      <c r="D66" s="15"/>
      <c r="E66" s="14" t="e">
        <f>B66*#REF!*C66</f>
        <v>#REF!</v>
      </c>
    </row>
    <row r="67" spans="1:5" hidden="1" x14ac:dyDescent="0.2">
      <c r="A67" s="13" t="s">
        <v>39</v>
      </c>
      <c r="B67" s="11">
        <v>0</v>
      </c>
      <c r="C67" s="12">
        <v>800</v>
      </c>
      <c r="D67" s="12"/>
      <c r="E67" s="14" t="e">
        <f>B67*#REF!*C67</f>
        <v>#REF!</v>
      </c>
    </row>
    <row r="68" spans="1:5" hidden="1" x14ac:dyDescent="0.2">
      <c r="A68" s="13" t="s">
        <v>40</v>
      </c>
      <c r="B68" s="11">
        <v>0</v>
      </c>
      <c r="C68" s="15">
        <v>1850</v>
      </c>
      <c r="D68" s="15"/>
      <c r="E68" s="14" t="e">
        <f>B68*#REF!*C68</f>
        <v>#REF!</v>
      </c>
    </row>
    <row r="69" spans="1:5" hidden="1" x14ac:dyDescent="0.2">
      <c r="A69" s="13" t="s">
        <v>41</v>
      </c>
      <c r="B69" s="11">
        <v>0</v>
      </c>
      <c r="C69" s="15">
        <v>2000</v>
      </c>
      <c r="D69" s="15"/>
      <c r="E69" s="14" t="e">
        <f>B69*#REF!*C69</f>
        <v>#REF!</v>
      </c>
    </row>
    <row r="70" spans="1:5" hidden="1" x14ac:dyDescent="0.2">
      <c r="A70" s="24" t="s">
        <v>91</v>
      </c>
      <c r="B70" s="32">
        <v>0</v>
      </c>
      <c r="C70" s="15"/>
      <c r="D70" s="15"/>
      <c r="E70" s="14" t="e">
        <f>B70*#REF!*C70</f>
        <v>#REF!</v>
      </c>
    </row>
    <row r="71" spans="1:5" hidden="1" x14ac:dyDescent="0.2">
      <c r="A71" s="24"/>
      <c r="B71" s="11">
        <v>0</v>
      </c>
      <c r="C71" s="15"/>
      <c r="D71" s="15"/>
      <c r="E71" s="14" t="e">
        <f>B71*#REF!*C71</f>
        <v>#REF!</v>
      </c>
    </row>
    <row r="72" spans="1:5" hidden="1" x14ac:dyDescent="0.2">
      <c r="A72" s="24"/>
      <c r="B72" s="11">
        <v>0</v>
      </c>
      <c r="C72" s="15"/>
      <c r="D72" s="15"/>
      <c r="E72" s="14" t="e">
        <f>B72*#REF!*C72</f>
        <v>#REF!</v>
      </c>
    </row>
    <row r="73" spans="1:5" hidden="1" x14ac:dyDescent="0.2">
      <c r="A73" s="24"/>
      <c r="B73" s="11">
        <v>0</v>
      </c>
      <c r="C73" s="15"/>
      <c r="D73" s="15"/>
      <c r="E73" s="14" t="e">
        <f>B73*#REF!*C73</f>
        <v>#REF!</v>
      </c>
    </row>
    <row r="74" spans="1:5" hidden="1" x14ac:dyDescent="0.2">
      <c r="A74" s="24"/>
      <c r="B74" s="11">
        <v>0</v>
      </c>
      <c r="C74" s="15"/>
      <c r="D74" s="15"/>
      <c r="E74" s="14" t="e">
        <f>B74*#REF!*C74</f>
        <v>#REF!</v>
      </c>
    </row>
    <row r="75" spans="1:5" hidden="1" x14ac:dyDescent="0.2">
      <c r="A75" s="24"/>
      <c r="B75" s="11">
        <v>0</v>
      </c>
      <c r="C75" s="15"/>
      <c r="D75" s="15"/>
      <c r="E75" s="14" t="e">
        <f>B75*#REF!*C75</f>
        <v>#REF!</v>
      </c>
    </row>
    <row r="76" spans="1:5" hidden="1" x14ac:dyDescent="0.2">
      <c r="A76" s="24"/>
      <c r="B76" s="11">
        <v>0</v>
      </c>
      <c r="C76" s="15"/>
      <c r="D76" s="15"/>
      <c r="E76" s="14" t="e">
        <f>B76*#REF!*C76</f>
        <v>#REF!</v>
      </c>
    </row>
    <row r="77" spans="1:5" ht="15.75" hidden="1" x14ac:dyDescent="0.25">
      <c r="A77" s="16" t="s">
        <v>42</v>
      </c>
      <c r="B77" s="17"/>
      <c r="C77" s="18"/>
      <c r="D77" s="18"/>
      <c r="E77" s="19">
        <f>SUBTOTAL(9,E78:E81)</f>
        <v>0</v>
      </c>
    </row>
    <row r="78" spans="1:5" hidden="1" x14ac:dyDescent="0.2">
      <c r="A78" s="7" t="s">
        <v>43</v>
      </c>
      <c r="B78" s="8">
        <v>0</v>
      </c>
      <c r="C78" s="18"/>
      <c r="D78" s="18"/>
      <c r="E78" s="20" t="e">
        <f>B78*#REF!*C78</f>
        <v>#REF!</v>
      </c>
    </row>
    <row r="79" spans="1:5" hidden="1" x14ac:dyDescent="0.2">
      <c r="A79" s="7" t="s">
        <v>44</v>
      </c>
      <c r="B79" s="8">
        <v>0</v>
      </c>
      <c r="C79" s="18"/>
      <c r="D79" s="18"/>
      <c r="E79" s="20" t="e">
        <f>B79*#REF!*C79</f>
        <v>#REF!</v>
      </c>
    </row>
    <row r="80" spans="1:5" hidden="1" x14ac:dyDescent="0.2">
      <c r="A80" s="7" t="s">
        <v>45</v>
      </c>
      <c r="B80" s="8">
        <v>0</v>
      </c>
      <c r="C80" s="18"/>
      <c r="D80" s="18"/>
      <c r="E80" s="20" t="e">
        <f>B80*#REF!*C80</f>
        <v>#REF!</v>
      </c>
    </row>
    <row r="81" spans="1:5" hidden="1" x14ac:dyDescent="0.2">
      <c r="A81" s="7" t="s">
        <v>46</v>
      </c>
      <c r="B81" s="8">
        <v>0</v>
      </c>
      <c r="C81" s="18"/>
      <c r="D81" s="18"/>
      <c r="E81" s="20" t="e">
        <f>B81*#REF!*C81</f>
        <v>#REF!</v>
      </c>
    </row>
    <row r="82" spans="1:5" ht="15.75" hidden="1" x14ac:dyDescent="0.25">
      <c r="A82" s="9" t="s">
        <v>47</v>
      </c>
      <c r="B82" s="10"/>
      <c r="C82" s="15"/>
      <c r="D82" s="15"/>
      <c r="E82" s="23">
        <f>SUBTOTAL(9,E83:E95)</f>
        <v>0</v>
      </c>
    </row>
    <row r="83" spans="1:5" hidden="1" x14ac:dyDescent="0.2">
      <c r="A83" s="13" t="s">
        <v>48</v>
      </c>
      <c r="B83" s="11">
        <v>0</v>
      </c>
      <c r="C83" s="15"/>
      <c r="D83" s="15"/>
      <c r="E83" s="14" t="e">
        <f>B83*#REF!*C83</f>
        <v>#REF!</v>
      </c>
    </row>
    <row r="84" spans="1:5" hidden="1" x14ac:dyDescent="0.2">
      <c r="A84" s="13" t="s">
        <v>49</v>
      </c>
      <c r="B84" s="11">
        <v>0</v>
      </c>
      <c r="C84" s="15"/>
      <c r="D84" s="15"/>
      <c r="E84" s="14" t="e">
        <f>B84*#REF!*C84</f>
        <v>#REF!</v>
      </c>
    </row>
    <row r="85" spans="1:5" hidden="1" x14ac:dyDescent="0.2">
      <c r="A85" s="13" t="s">
        <v>50</v>
      </c>
      <c r="B85" s="11">
        <v>0</v>
      </c>
      <c r="C85" s="15"/>
      <c r="D85" s="15"/>
      <c r="E85" s="14" t="e">
        <f>B85*#REF!*C85</f>
        <v>#REF!</v>
      </c>
    </row>
    <row r="86" spans="1:5" hidden="1" x14ac:dyDescent="0.2">
      <c r="A86" s="13" t="s">
        <v>51</v>
      </c>
      <c r="B86" s="11">
        <v>0</v>
      </c>
      <c r="C86" s="15"/>
      <c r="D86" s="15"/>
      <c r="E86" s="14" t="e">
        <f>B86*#REF!*C86</f>
        <v>#REF!</v>
      </c>
    </row>
    <row r="87" spans="1:5" hidden="1" x14ac:dyDescent="0.2">
      <c r="A87" s="13" t="s">
        <v>52</v>
      </c>
      <c r="B87" s="11">
        <v>0</v>
      </c>
      <c r="C87" s="15"/>
      <c r="D87" s="15"/>
      <c r="E87" s="14" t="e">
        <f>B87*#REF!*C87</f>
        <v>#REF!</v>
      </c>
    </row>
    <row r="88" spans="1:5" hidden="1" x14ac:dyDescent="0.2">
      <c r="A88" s="13" t="s">
        <v>53</v>
      </c>
      <c r="B88" s="11">
        <v>0</v>
      </c>
      <c r="C88" s="15"/>
      <c r="D88" s="15"/>
      <c r="E88" s="14" t="e">
        <f>B88*#REF!*C88</f>
        <v>#REF!</v>
      </c>
    </row>
    <row r="89" spans="1:5" hidden="1" x14ac:dyDescent="0.2">
      <c r="A89" s="13" t="s">
        <v>54</v>
      </c>
      <c r="B89" s="11">
        <v>0</v>
      </c>
      <c r="C89" s="15"/>
      <c r="D89" s="15"/>
      <c r="E89" s="14" t="e">
        <f>B89*#REF!*C89</f>
        <v>#REF!</v>
      </c>
    </row>
    <row r="90" spans="1:5" hidden="1" x14ac:dyDescent="0.2">
      <c r="A90" s="24" t="s">
        <v>55</v>
      </c>
      <c r="B90" s="32">
        <v>0</v>
      </c>
      <c r="C90" s="15"/>
      <c r="D90" s="15"/>
      <c r="E90" s="14" t="e">
        <f>B90*#REF!*C90</f>
        <v>#REF!</v>
      </c>
    </row>
    <row r="91" spans="1:5" hidden="1" x14ac:dyDescent="0.2">
      <c r="A91" s="24" t="s">
        <v>56</v>
      </c>
      <c r="B91" s="32">
        <v>0</v>
      </c>
      <c r="C91" s="15"/>
      <c r="D91" s="15"/>
      <c r="E91" s="14" t="e">
        <f>B91*#REF!*C91</f>
        <v>#REF!</v>
      </c>
    </row>
    <row r="92" spans="1:5" hidden="1" x14ac:dyDescent="0.2">
      <c r="A92" s="13" t="s">
        <v>57</v>
      </c>
      <c r="B92" s="32">
        <v>0</v>
      </c>
      <c r="C92" s="15"/>
      <c r="D92" s="15"/>
      <c r="E92" s="14" t="e">
        <f>B92*#REF!*C92</f>
        <v>#REF!</v>
      </c>
    </row>
    <row r="93" spans="1:5" hidden="1" x14ac:dyDescent="0.2">
      <c r="A93" s="24" t="s">
        <v>58</v>
      </c>
      <c r="B93" s="32">
        <v>0</v>
      </c>
      <c r="C93" s="15"/>
      <c r="D93" s="15"/>
      <c r="E93" s="14" t="e">
        <f>B93*#REF!*C93</f>
        <v>#REF!</v>
      </c>
    </row>
    <row r="94" spans="1:5" hidden="1" x14ac:dyDescent="0.2">
      <c r="A94" s="24" t="s">
        <v>59</v>
      </c>
      <c r="B94" s="32">
        <v>0</v>
      </c>
      <c r="C94" s="15"/>
      <c r="D94" s="15"/>
      <c r="E94" s="14" t="e">
        <f>B94*#REF!*C94</f>
        <v>#REF!</v>
      </c>
    </row>
    <row r="95" spans="1:5" hidden="1" x14ac:dyDescent="0.2">
      <c r="A95" s="24" t="s">
        <v>60</v>
      </c>
      <c r="B95" s="32">
        <v>0</v>
      </c>
      <c r="C95" s="15"/>
      <c r="D95" s="15"/>
      <c r="E95" s="14" t="e">
        <f>B95*#REF!*C95</f>
        <v>#REF!</v>
      </c>
    </row>
    <row r="96" spans="1:5" ht="15.75" hidden="1" x14ac:dyDescent="0.25">
      <c r="A96" s="16" t="s">
        <v>61</v>
      </c>
      <c r="B96" s="17"/>
      <c r="C96" s="18"/>
      <c r="D96" s="18"/>
      <c r="E96" s="19">
        <f>SUBTOTAL(9,E97:E106)</f>
        <v>0</v>
      </c>
    </row>
    <row r="97" spans="1:6" hidden="1" x14ac:dyDescent="0.2">
      <c r="A97" s="7" t="s">
        <v>62</v>
      </c>
      <c r="B97" s="8">
        <v>0</v>
      </c>
      <c r="C97" s="18">
        <v>1660</v>
      </c>
      <c r="D97" s="18"/>
      <c r="E97" s="20" t="e">
        <f>B97*#REF!*C97</f>
        <v>#REF!</v>
      </c>
    </row>
    <row r="98" spans="1:6" hidden="1" x14ac:dyDescent="0.2">
      <c r="A98" s="33"/>
      <c r="B98" s="34">
        <v>0</v>
      </c>
      <c r="C98" s="18"/>
      <c r="D98" s="18"/>
      <c r="E98" s="20" t="e">
        <f>B98*#REF!*C98</f>
        <v>#REF!</v>
      </c>
    </row>
    <row r="99" spans="1:6" hidden="1" x14ac:dyDescent="0.2">
      <c r="A99" s="33"/>
      <c r="B99" s="34"/>
      <c r="C99" s="18"/>
      <c r="D99" s="18"/>
      <c r="E99" s="20" t="e">
        <f>B99*#REF!*C99</f>
        <v>#REF!</v>
      </c>
    </row>
    <row r="100" spans="1:6" hidden="1" x14ac:dyDescent="0.2">
      <c r="A100" s="33"/>
      <c r="B100" s="34"/>
      <c r="C100" s="18"/>
      <c r="D100" s="18"/>
      <c r="E100" s="20" t="e">
        <f>B100*#REF!*C100</f>
        <v>#REF!</v>
      </c>
    </row>
    <row r="101" spans="1:6" hidden="1" x14ac:dyDescent="0.2">
      <c r="A101" s="33"/>
      <c r="B101" s="34"/>
      <c r="C101" s="18"/>
      <c r="D101" s="18"/>
      <c r="E101" s="20" t="e">
        <f>B101*#REF!*C101</f>
        <v>#REF!</v>
      </c>
    </row>
    <row r="102" spans="1:6" hidden="1" x14ac:dyDescent="0.2">
      <c r="A102" s="33"/>
      <c r="B102" s="34"/>
      <c r="C102" s="18"/>
      <c r="D102" s="18"/>
      <c r="E102" s="20" t="e">
        <f>B102*#REF!*C102</f>
        <v>#REF!</v>
      </c>
    </row>
    <row r="103" spans="1:6" hidden="1" x14ac:dyDescent="0.2">
      <c r="A103" s="33"/>
      <c r="B103" s="34"/>
      <c r="C103" s="18"/>
      <c r="D103" s="18"/>
      <c r="E103" s="20" t="e">
        <f>B103*#REF!*C103</f>
        <v>#REF!</v>
      </c>
    </row>
    <row r="104" spans="1:6" hidden="1" x14ac:dyDescent="0.2">
      <c r="A104" s="33"/>
      <c r="B104" s="34"/>
      <c r="C104" s="18"/>
      <c r="D104" s="18"/>
      <c r="E104" s="20" t="e">
        <f>B104*#REF!*C104</f>
        <v>#REF!</v>
      </c>
    </row>
    <row r="105" spans="1:6" hidden="1" x14ac:dyDescent="0.2">
      <c r="A105" s="33"/>
      <c r="B105" s="34"/>
      <c r="C105" s="18"/>
      <c r="D105" s="18"/>
      <c r="E105" s="20" t="e">
        <f>B105*#REF!*C105</f>
        <v>#REF!</v>
      </c>
    </row>
    <row r="106" spans="1:6" hidden="1" x14ac:dyDescent="0.2">
      <c r="A106" s="33"/>
      <c r="B106" s="34"/>
      <c r="C106" s="18"/>
      <c r="D106" s="18"/>
      <c r="E106" s="20" t="e">
        <f>B106*#REF!*C106</f>
        <v>#REF!</v>
      </c>
    </row>
    <row r="107" spans="1:6" x14ac:dyDescent="0.2">
      <c r="A107" s="30" t="s">
        <v>93</v>
      </c>
      <c r="B107" s="6"/>
      <c r="C107" s="28"/>
      <c r="D107" s="61"/>
      <c r="E107" s="31">
        <f t="shared" ref="E107:E110" si="2">B107*C107*D107</f>
        <v>0</v>
      </c>
      <c r="F107" s="36"/>
    </row>
    <row r="108" spans="1:6" x14ac:dyDescent="0.2">
      <c r="A108" s="30" t="s">
        <v>6</v>
      </c>
      <c r="B108" s="6"/>
      <c r="C108" s="28"/>
      <c r="D108" s="61"/>
      <c r="E108" s="31">
        <f t="shared" si="2"/>
        <v>0</v>
      </c>
    </row>
    <row r="109" spans="1:6" x14ac:dyDescent="0.2">
      <c r="A109" s="56" t="s">
        <v>101</v>
      </c>
      <c r="B109" s="6"/>
      <c r="C109" s="28"/>
      <c r="D109" s="61"/>
      <c r="E109" s="31">
        <f t="shared" si="2"/>
        <v>0</v>
      </c>
    </row>
    <row r="110" spans="1:6" x14ac:dyDescent="0.2">
      <c r="A110" s="56" t="s">
        <v>28</v>
      </c>
      <c r="B110" s="6"/>
      <c r="C110" s="28"/>
      <c r="D110" s="61"/>
      <c r="E110" s="31">
        <f t="shared" si="2"/>
        <v>0</v>
      </c>
      <c r="F110" s="68"/>
    </row>
    <row r="111" spans="1:6" hidden="1" x14ac:dyDescent="0.2">
      <c r="A111" s="13" t="s">
        <v>63</v>
      </c>
      <c r="B111" s="11">
        <v>0</v>
      </c>
      <c r="C111" s="15">
        <v>105</v>
      </c>
      <c r="D111" s="15"/>
      <c r="E111" s="14" t="e">
        <f>B111*#REF!*C111</f>
        <v>#REF!</v>
      </c>
    </row>
    <row r="112" spans="1:6" hidden="1" x14ac:dyDescent="0.2">
      <c r="A112" s="13" t="s">
        <v>64</v>
      </c>
      <c r="B112" s="11">
        <v>0</v>
      </c>
      <c r="C112" s="15"/>
      <c r="D112" s="15"/>
      <c r="E112" s="14" t="e">
        <f>B112*#REF!*C112</f>
        <v>#REF!</v>
      </c>
    </row>
    <row r="113" spans="1:6" ht="15.75" x14ac:dyDescent="0.25">
      <c r="A113" s="26" t="s">
        <v>105</v>
      </c>
      <c r="B113" s="27"/>
      <c r="C113" s="28"/>
      <c r="D113" s="61"/>
      <c r="E113" s="29">
        <f>SUBTOTAL(9,E114:E126)</f>
        <v>0</v>
      </c>
      <c r="F113" s="36"/>
    </row>
    <row r="114" spans="1:6" x14ac:dyDescent="0.2">
      <c r="A114" s="66" t="s">
        <v>113</v>
      </c>
      <c r="B114" s="6"/>
      <c r="C114" s="28"/>
      <c r="D114" s="61"/>
      <c r="E114" s="31">
        <f t="shared" ref="E114" si="3">B114*C114*D114</f>
        <v>0</v>
      </c>
      <c r="F114" s="69"/>
    </row>
    <row r="115" spans="1:6" ht="38.25" x14ac:dyDescent="0.2">
      <c r="A115" s="67" t="s">
        <v>115</v>
      </c>
      <c r="B115" s="6"/>
      <c r="C115" s="28"/>
      <c r="D115" s="61"/>
      <c r="E115" s="31">
        <f t="shared" ref="E115:E116" si="4">B115*C115*D115</f>
        <v>0</v>
      </c>
      <c r="F115" s="36"/>
    </row>
    <row r="116" spans="1:6" x14ac:dyDescent="0.2">
      <c r="A116" s="66" t="s">
        <v>116</v>
      </c>
      <c r="B116" s="6"/>
      <c r="C116" s="28"/>
      <c r="D116" s="61"/>
      <c r="E116" s="31">
        <f t="shared" si="4"/>
        <v>0</v>
      </c>
      <c r="F116" s="69"/>
    </row>
    <row r="117" spans="1:6" x14ac:dyDescent="0.2">
      <c r="A117" s="56" t="s">
        <v>107</v>
      </c>
      <c r="B117" s="6"/>
      <c r="C117" s="28"/>
      <c r="D117" s="61"/>
      <c r="E117" s="31">
        <f t="shared" ref="E117:E119" si="5">B117*C117*D117</f>
        <v>0</v>
      </c>
      <c r="F117" s="36"/>
    </row>
    <row r="118" spans="1:6" x14ac:dyDescent="0.2">
      <c r="A118" s="56" t="s">
        <v>112</v>
      </c>
      <c r="B118" s="6"/>
      <c r="C118" s="28"/>
      <c r="D118" s="61"/>
      <c r="E118" s="31">
        <f t="shared" si="5"/>
        <v>0</v>
      </c>
    </row>
    <row r="119" spans="1:6" x14ac:dyDescent="0.2">
      <c r="A119" s="56" t="s">
        <v>108</v>
      </c>
      <c r="B119" s="6"/>
      <c r="C119" s="28"/>
      <c r="D119" s="61"/>
      <c r="E119" s="31">
        <f t="shared" si="5"/>
        <v>0</v>
      </c>
      <c r="F119" s="69"/>
    </row>
    <row r="120" spans="1:6" hidden="1" x14ac:dyDescent="0.2">
      <c r="A120" s="7" t="s">
        <v>66</v>
      </c>
      <c r="B120" s="8">
        <v>0</v>
      </c>
      <c r="C120" s="18"/>
      <c r="D120" s="18"/>
      <c r="E120" s="20" t="e">
        <f>B120*#REF!*C120</f>
        <v>#REF!</v>
      </c>
    </row>
    <row r="121" spans="1:6" hidden="1" x14ac:dyDescent="0.2">
      <c r="A121" s="7" t="s">
        <v>67</v>
      </c>
      <c r="B121" s="8">
        <v>0</v>
      </c>
      <c r="C121" s="18">
        <v>1500</v>
      </c>
      <c r="D121" s="18"/>
      <c r="E121" s="20" t="e">
        <f>B121*#REF!*C121</f>
        <v>#REF!</v>
      </c>
    </row>
    <row r="122" spans="1:6" hidden="1" x14ac:dyDescent="0.2">
      <c r="A122" s="33" t="s">
        <v>68</v>
      </c>
      <c r="B122" s="34">
        <v>0</v>
      </c>
      <c r="C122" s="18">
        <v>600</v>
      </c>
      <c r="D122" s="18"/>
      <c r="E122" s="20" t="e">
        <f>B122*#REF!*C122</f>
        <v>#REF!</v>
      </c>
    </row>
    <row r="123" spans="1:6" hidden="1" x14ac:dyDescent="0.2">
      <c r="A123" s="33"/>
      <c r="B123" s="34">
        <v>0</v>
      </c>
      <c r="C123" s="18"/>
      <c r="D123" s="18"/>
      <c r="E123" s="20" t="e">
        <f>B123*#REF!*C123</f>
        <v>#REF!</v>
      </c>
    </row>
    <row r="124" spans="1:6" hidden="1" x14ac:dyDescent="0.2">
      <c r="A124" s="33"/>
      <c r="B124" s="34">
        <v>0</v>
      </c>
      <c r="C124" s="18"/>
      <c r="D124" s="18"/>
      <c r="E124" s="20" t="e">
        <f>B124*#REF!*C124</f>
        <v>#REF!</v>
      </c>
    </row>
    <row r="125" spans="1:6" hidden="1" x14ac:dyDescent="0.2">
      <c r="A125" s="33"/>
      <c r="B125" s="34"/>
      <c r="C125" s="18"/>
      <c r="D125" s="18"/>
      <c r="E125" s="20" t="e">
        <f>B125*#REF!*C125</f>
        <v>#REF!</v>
      </c>
    </row>
    <row r="126" spans="1:6" hidden="1" x14ac:dyDescent="0.2">
      <c r="A126" s="33"/>
      <c r="B126" s="34"/>
      <c r="C126" s="18"/>
      <c r="D126" s="18"/>
      <c r="E126" s="20" t="e">
        <f>B126*#REF!*C126</f>
        <v>#REF!</v>
      </c>
    </row>
    <row r="127" spans="1:6" ht="15.75" x14ac:dyDescent="0.25">
      <c r="A127" s="26" t="s">
        <v>106</v>
      </c>
      <c r="B127" s="27"/>
      <c r="C127" s="28"/>
      <c r="D127" s="61"/>
      <c r="E127" s="29">
        <f>SUBTOTAL(9,E128:E149)</f>
        <v>0</v>
      </c>
    </row>
    <row r="128" spans="1:6" x14ac:dyDescent="0.2">
      <c r="A128" s="30" t="s">
        <v>65</v>
      </c>
      <c r="B128" s="6"/>
      <c r="C128" s="28"/>
      <c r="D128" s="61"/>
      <c r="E128" s="31">
        <f t="shared" ref="E128" si="6">B128*C128*D128</f>
        <v>0</v>
      </c>
    </row>
    <row r="129" spans="1:6" hidden="1" x14ac:dyDescent="0.2">
      <c r="A129" s="30" t="s">
        <v>95</v>
      </c>
      <c r="B129" s="11">
        <v>0</v>
      </c>
      <c r="C129" s="15">
        <v>250</v>
      </c>
      <c r="D129" s="15"/>
      <c r="E129" s="14" t="e">
        <f>B129*#REF!*C129</f>
        <v>#REF!</v>
      </c>
    </row>
    <row r="130" spans="1:6" x14ac:dyDescent="0.2">
      <c r="A130" s="30" t="s">
        <v>95</v>
      </c>
      <c r="B130" s="6"/>
      <c r="C130" s="28"/>
      <c r="D130" s="61"/>
      <c r="E130" s="31">
        <f t="shared" ref="E130" si="7">B130*C130*D130</f>
        <v>0</v>
      </c>
      <c r="F130" s="69"/>
    </row>
    <row r="131" spans="1:6" hidden="1" x14ac:dyDescent="0.2">
      <c r="A131" s="30" t="s">
        <v>95</v>
      </c>
      <c r="B131" s="11">
        <v>1</v>
      </c>
      <c r="C131" s="15">
        <v>400</v>
      </c>
      <c r="D131" s="15"/>
      <c r="E131" s="14" t="e">
        <f>B131*#REF!*C131</f>
        <v>#REF!</v>
      </c>
    </row>
    <row r="132" spans="1:6" hidden="1" x14ac:dyDescent="0.2">
      <c r="A132" s="13" t="s">
        <v>69</v>
      </c>
      <c r="B132" s="11">
        <v>0</v>
      </c>
      <c r="C132" s="15">
        <v>405</v>
      </c>
      <c r="D132" s="15"/>
      <c r="E132" s="14" t="e">
        <f>B132*#REF!*C132</f>
        <v>#REF!</v>
      </c>
    </row>
    <row r="133" spans="1:6" hidden="1" x14ac:dyDescent="0.2">
      <c r="A133" s="13" t="s">
        <v>70</v>
      </c>
      <c r="B133" s="11">
        <v>0</v>
      </c>
      <c r="C133" s="15">
        <v>95</v>
      </c>
      <c r="D133" s="15"/>
      <c r="E133" s="14" t="e">
        <f>B133*#REF!*C133</f>
        <v>#REF!</v>
      </c>
    </row>
    <row r="134" spans="1:6" hidden="1" x14ac:dyDescent="0.2">
      <c r="A134" s="13" t="s">
        <v>71</v>
      </c>
      <c r="B134" s="11">
        <v>0</v>
      </c>
      <c r="C134" s="15">
        <v>25</v>
      </c>
      <c r="D134" s="15"/>
      <c r="E134" s="14" t="e">
        <f>B134*#REF!*C134</f>
        <v>#REF!</v>
      </c>
    </row>
    <row r="135" spans="1:6" x14ac:dyDescent="0.2">
      <c r="A135" s="56" t="s">
        <v>109</v>
      </c>
      <c r="B135" s="6"/>
      <c r="C135" s="28"/>
      <c r="D135" s="61"/>
      <c r="E135" s="31">
        <f t="shared" ref="E135" si="8">B135*C135*D135</f>
        <v>0</v>
      </c>
      <c r="F135" s="69"/>
    </row>
    <row r="136" spans="1:6" hidden="1" x14ac:dyDescent="0.2">
      <c r="A136" s="13" t="s">
        <v>72</v>
      </c>
      <c r="B136" s="11">
        <v>1</v>
      </c>
      <c r="C136" s="15">
        <v>800</v>
      </c>
      <c r="D136" s="15"/>
      <c r="E136" s="14" t="e">
        <f>B136*#REF!*C136</f>
        <v>#REF!</v>
      </c>
    </row>
    <row r="137" spans="1:6" hidden="1" x14ac:dyDescent="0.2">
      <c r="A137" s="13" t="s">
        <v>73</v>
      </c>
      <c r="B137" s="11">
        <v>0</v>
      </c>
      <c r="C137" s="15">
        <v>225</v>
      </c>
      <c r="D137" s="15"/>
      <c r="E137" s="14" t="e">
        <f>B137*#REF!*C137</f>
        <v>#REF!</v>
      </c>
    </row>
    <row r="138" spans="1:6" hidden="1" x14ac:dyDescent="0.2">
      <c r="A138" s="13" t="s">
        <v>74</v>
      </c>
      <c r="B138" s="11">
        <v>0</v>
      </c>
      <c r="C138" s="15">
        <v>525</v>
      </c>
      <c r="D138" s="15"/>
      <c r="E138" s="14" t="e">
        <f>B138*#REF!*C138</f>
        <v>#REF!</v>
      </c>
    </row>
    <row r="139" spans="1:6" hidden="1" x14ac:dyDescent="0.2">
      <c r="A139" s="13" t="s">
        <v>75</v>
      </c>
      <c r="B139" s="11">
        <v>0</v>
      </c>
      <c r="C139" s="15">
        <v>1600</v>
      </c>
      <c r="D139" s="15"/>
      <c r="E139" s="14">
        <v>0</v>
      </c>
    </row>
    <row r="140" spans="1:6" hidden="1" x14ac:dyDescent="0.2">
      <c r="A140" s="7" t="s">
        <v>77</v>
      </c>
      <c r="B140" s="8">
        <v>0</v>
      </c>
      <c r="C140" s="18"/>
      <c r="D140" s="18"/>
      <c r="E140" s="20" t="e">
        <f>B140*#REF!*C140</f>
        <v>#REF!</v>
      </c>
    </row>
    <row r="141" spans="1:6" hidden="1" x14ac:dyDescent="0.2">
      <c r="A141" s="7" t="s">
        <v>78</v>
      </c>
      <c r="B141" s="8">
        <v>0</v>
      </c>
      <c r="C141" s="18"/>
      <c r="D141" s="18"/>
      <c r="E141" s="20" t="e">
        <f>B141*#REF!*C141</f>
        <v>#REF!</v>
      </c>
    </row>
    <row r="142" spans="1:6" hidden="1" x14ac:dyDescent="0.2">
      <c r="A142" s="7" t="s">
        <v>79</v>
      </c>
      <c r="B142" s="8">
        <v>0</v>
      </c>
      <c r="C142" s="18"/>
      <c r="D142" s="18"/>
      <c r="E142" s="20" t="e">
        <f>B142*#REF!*C142</f>
        <v>#REF!</v>
      </c>
    </row>
    <row r="143" spans="1:6" hidden="1" x14ac:dyDescent="0.2">
      <c r="A143" s="7" t="s">
        <v>80</v>
      </c>
      <c r="B143" s="8">
        <v>0</v>
      </c>
      <c r="C143" s="18"/>
      <c r="D143" s="18"/>
      <c r="E143" s="20" t="e">
        <f>B143*#REF!*C143</f>
        <v>#REF!</v>
      </c>
    </row>
    <row r="144" spans="1:6" hidden="1" x14ac:dyDescent="0.2">
      <c r="A144" s="7" t="s">
        <v>81</v>
      </c>
      <c r="B144" s="8">
        <v>1</v>
      </c>
      <c r="C144" s="18"/>
      <c r="D144" s="18"/>
      <c r="E144" s="20" t="e">
        <f>B144*#REF!*C144</f>
        <v>#REF!</v>
      </c>
    </row>
    <row r="145" spans="1:6" hidden="1" x14ac:dyDescent="0.2">
      <c r="A145" s="7" t="s">
        <v>82</v>
      </c>
      <c r="B145" s="8">
        <v>0</v>
      </c>
      <c r="C145" s="18"/>
      <c r="D145" s="18"/>
      <c r="E145" s="20" t="e">
        <f>B145*#REF!*C145</f>
        <v>#REF!</v>
      </c>
    </row>
    <row r="146" spans="1:6" hidden="1" x14ac:dyDescent="0.2">
      <c r="A146" s="7" t="s">
        <v>76</v>
      </c>
      <c r="B146" s="8">
        <v>0</v>
      </c>
      <c r="C146" s="18">
        <v>800</v>
      </c>
      <c r="D146" s="18"/>
      <c r="E146" s="20" t="e">
        <f>B146*#REF!*C146</f>
        <v>#REF!</v>
      </c>
    </row>
    <row r="147" spans="1:6" hidden="1" x14ac:dyDescent="0.2">
      <c r="A147" s="7"/>
      <c r="B147" s="8"/>
      <c r="C147" s="18"/>
      <c r="D147" s="18"/>
      <c r="E147" s="20" t="e">
        <f>B147*#REF!*C147</f>
        <v>#REF!</v>
      </c>
    </row>
    <row r="148" spans="1:6" x14ac:dyDescent="0.2">
      <c r="A148" s="66" t="s">
        <v>114</v>
      </c>
      <c r="B148" s="6"/>
      <c r="C148" s="28"/>
      <c r="D148" s="61"/>
      <c r="E148" s="31">
        <f t="shared" ref="E148" si="9">B148*C148*D148</f>
        <v>0</v>
      </c>
      <c r="F148" s="70"/>
    </row>
    <row r="149" spans="1:6" x14ac:dyDescent="0.2">
      <c r="A149" s="56" t="s">
        <v>111</v>
      </c>
      <c r="B149" s="8"/>
      <c r="C149" s="18"/>
      <c r="D149" s="61"/>
      <c r="E149" s="31">
        <f t="shared" ref="E149" si="10">B149*C149*D149</f>
        <v>0</v>
      </c>
      <c r="F149" s="69"/>
    </row>
    <row r="150" spans="1:6" ht="15.75" x14ac:dyDescent="0.25">
      <c r="A150" s="26" t="s">
        <v>110</v>
      </c>
      <c r="B150" s="27"/>
      <c r="C150" s="28"/>
      <c r="D150" s="61"/>
      <c r="E150" s="29">
        <f>SUBTOTAL(9,E151:E157)</f>
        <v>0</v>
      </c>
    </row>
    <row r="151" spans="1:6" hidden="1" x14ac:dyDescent="0.2">
      <c r="A151" s="13" t="s">
        <v>6</v>
      </c>
      <c r="B151" s="11">
        <v>0</v>
      </c>
      <c r="C151" s="15"/>
      <c r="D151" s="15"/>
      <c r="E151" s="14" t="e">
        <f>B151*#REF!*C151</f>
        <v>#REF!</v>
      </c>
    </row>
    <row r="152" spans="1:6" x14ac:dyDescent="0.2">
      <c r="A152" s="30" t="s">
        <v>96</v>
      </c>
      <c r="B152" s="6"/>
      <c r="C152" s="28"/>
      <c r="D152" s="61"/>
      <c r="E152" s="31">
        <f t="shared" ref="E152:E153" si="11">B152*C152*D152</f>
        <v>0</v>
      </c>
    </row>
    <row r="153" spans="1:6" x14ac:dyDescent="0.2">
      <c r="A153" s="30" t="s">
        <v>83</v>
      </c>
      <c r="B153" s="6"/>
      <c r="C153" s="28"/>
      <c r="D153" s="61"/>
      <c r="E153" s="31">
        <f t="shared" si="11"/>
        <v>0</v>
      </c>
    </row>
    <row r="154" spans="1:6" hidden="1" x14ac:dyDescent="0.2">
      <c r="A154" s="13" t="s">
        <v>84</v>
      </c>
      <c r="B154" s="11">
        <v>0</v>
      </c>
      <c r="C154" s="15"/>
      <c r="D154" s="15"/>
      <c r="E154" s="14" t="e">
        <f>B154*#REF!*C154</f>
        <v>#REF!</v>
      </c>
    </row>
    <row r="155" spans="1:6" hidden="1" x14ac:dyDescent="0.2">
      <c r="A155" s="13" t="s">
        <v>85</v>
      </c>
      <c r="B155" s="11">
        <v>0</v>
      </c>
      <c r="C155" s="15"/>
      <c r="D155" s="15"/>
      <c r="E155" s="14" t="e">
        <f>B155*#REF!*C155</f>
        <v>#REF!</v>
      </c>
    </row>
    <row r="156" spans="1:6" hidden="1" x14ac:dyDescent="0.2">
      <c r="A156" s="13" t="s">
        <v>86</v>
      </c>
      <c r="B156" s="11">
        <v>0</v>
      </c>
      <c r="C156" s="15"/>
      <c r="D156" s="15"/>
      <c r="E156" s="14" t="e">
        <f>B156*#REF!*C156</f>
        <v>#REF!</v>
      </c>
    </row>
    <row r="157" spans="1:6" hidden="1" x14ac:dyDescent="0.2">
      <c r="A157" s="13" t="s">
        <v>87</v>
      </c>
      <c r="B157" s="11">
        <v>0</v>
      </c>
      <c r="C157" s="15"/>
      <c r="D157" s="15"/>
      <c r="E157" s="14" t="e">
        <f>B157*#REF!*C157</f>
        <v>#REF!</v>
      </c>
    </row>
    <row r="158" spans="1:6" x14ac:dyDescent="0.2">
      <c r="A158" s="30"/>
      <c r="B158" s="6"/>
      <c r="C158" s="28"/>
      <c r="D158" s="61"/>
      <c r="E158" s="50"/>
      <c r="F158" s="36"/>
    </row>
    <row r="159" spans="1:6" ht="15.75" x14ac:dyDescent="0.25">
      <c r="A159" s="26" t="s">
        <v>88</v>
      </c>
      <c r="B159" s="27"/>
      <c r="C159" s="47"/>
      <c r="D159" s="60"/>
      <c r="E159" s="29">
        <f>E12+E26+E64+E113+E127+E150</f>
        <v>0</v>
      </c>
      <c r="F159" s="36"/>
    </row>
    <row r="160" spans="1:6" x14ac:dyDescent="0.2">
      <c r="A160" s="66" t="s">
        <v>117</v>
      </c>
      <c r="B160" s="6"/>
      <c r="C160" s="28"/>
      <c r="D160" s="28"/>
      <c r="E160" s="31">
        <f>E159*2%</f>
        <v>0</v>
      </c>
    </row>
    <row r="161" spans="1:6" x14ac:dyDescent="0.2">
      <c r="A161" s="30" t="s">
        <v>89</v>
      </c>
      <c r="B161" s="6"/>
      <c r="C161" s="47"/>
      <c r="D161" s="60"/>
      <c r="E161" s="31">
        <f>E159*0.15</f>
        <v>0</v>
      </c>
      <c r="F161" s="36"/>
    </row>
    <row r="162" spans="1:6" ht="16.5" thickBot="1" x14ac:dyDescent="0.3">
      <c r="A162" s="26" t="s">
        <v>90</v>
      </c>
      <c r="B162" s="27"/>
      <c r="C162" s="47"/>
      <c r="D162" s="60"/>
      <c r="E162" s="51">
        <f>SUM(E159:E161)</f>
        <v>0</v>
      </c>
      <c r="F162" s="36"/>
    </row>
    <row r="163" spans="1:6" ht="13.5" thickTop="1" x14ac:dyDescent="0.2">
      <c r="A163" s="30"/>
      <c r="B163" s="6"/>
      <c r="C163" s="30"/>
      <c r="D163" s="59"/>
      <c r="E163" s="52"/>
      <c r="F163" s="36"/>
    </row>
    <row r="164" spans="1:6" x14ac:dyDescent="0.2">
      <c r="A164" s="30"/>
      <c r="B164" s="6"/>
      <c r="C164" s="30"/>
      <c r="D164" s="59"/>
      <c r="E164" s="47"/>
      <c r="F164" s="36"/>
    </row>
    <row r="165" spans="1:6" x14ac:dyDescent="0.2">
      <c r="A165" s="53"/>
      <c r="B165" s="6"/>
      <c r="C165" s="30"/>
      <c r="D165" s="59"/>
      <c r="E165" s="30"/>
    </row>
    <row r="166" spans="1:6" x14ac:dyDescent="0.2">
      <c r="A166" s="54"/>
      <c r="B166" s="6"/>
      <c r="C166" s="30"/>
      <c r="D166" s="59"/>
      <c r="E166" s="30"/>
    </row>
    <row r="167" spans="1:6" x14ac:dyDescent="0.2">
      <c r="A167" s="54"/>
      <c r="B167" s="6"/>
      <c r="C167" s="30"/>
      <c r="D167" s="59"/>
      <c r="E167" s="30"/>
    </row>
    <row r="168" spans="1:6" x14ac:dyDescent="0.2">
      <c r="A168" s="55"/>
      <c r="B168" s="36"/>
      <c r="C168" s="36"/>
      <c r="D168" s="62"/>
      <c r="E168" s="36"/>
    </row>
    <row r="169" spans="1:6" x14ac:dyDescent="0.2">
      <c r="A169" s="55"/>
      <c r="B169" s="36"/>
      <c r="C169" s="36"/>
      <c r="D169" s="62"/>
      <c r="E169" s="36"/>
    </row>
    <row r="176" spans="1:6" s="2" customFormat="1" x14ac:dyDescent="0.2">
      <c r="B176" s="4"/>
      <c r="C176"/>
      <c r="D176" s="63"/>
      <c r="E176" s="5"/>
    </row>
    <row r="177" spans="2:5" s="2" customFormat="1" x14ac:dyDescent="0.2">
      <c r="B177" s="4"/>
      <c r="C177"/>
      <c r="D177" s="63"/>
      <c r="E177" s="4"/>
    </row>
    <row r="178" spans="2:5" s="2" customFormat="1" x14ac:dyDescent="0.2">
      <c r="B178" s="3"/>
      <c r="D178" s="64"/>
    </row>
    <row r="179" spans="2:5" s="2" customFormat="1" x14ac:dyDescent="0.2">
      <c r="B179" s="3"/>
      <c r="D179" s="64"/>
    </row>
    <row r="180" spans="2:5" s="2" customFormat="1" x14ac:dyDescent="0.2">
      <c r="B180" s="3"/>
      <c r="D180" s="64"/>
    </row>
    <row r="181" spans="2:5" s="2" customFormat="1" x14ac:dyDescent="0.2">
      <c r="B181" s="3"/>
      <c r="D181" s="64"/>
    </row>
    <row r="182" spans="2:5" s="2" customFormat="1" x14ac:dyDescent="0.2">
      <c r="B182" s="1"/>
      <c r="D182" s="64"/>
    </row>
    <row r="183" spans="2:5" s="2" customFormat="1" x14ac:dyDescent="0.2">
      <c r="B183" s="1"/>
      <c r="D183" s="64"/>
    </row>
  </sheetData>
  <autoFilter ref="A11:E157">
    <filterColumn colId="4">
      <customFilters and="1">
        <customFilter operator="greaterThan" val="0"/>
      </customFilters>
    </filterColumn>
  </autoFilter>
  <phoneticPr fontId="0" type="noConversion"/>
  <pageMargins left="0.74803149606299213" right="0.74803149606299213" top="0.98425196850393704" bottom="0.98425196850393704" header="0.51181102362204722" footer="0.51181102362204722"/>
  <pageSetup paperSize="11" scale="38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zoomScale="120" zoomScaleNormal="120" workbookViewId="0">
      <pane xSplit="6" ySplit="10" topLeftCell="G15" activePane="bottomRight" state="frozen"/>
      <selection pane="topRight" activeCell="G1" sqref="G1"/>
      <selection pane="bottomLeft" activeCell="A11" sqref="A11"/>
      <selection pane="bottomRight" activeCell="C22" sqref="C22"/>
    </sheetView>
  </sheetViews>
  <sheetFormatPr defaultRowHeight="11.25" x14ac:dyDescent="0.2"/>
  <cols>
    <col min="1" max="1" width="16.28515625" style="74" customWidth="1"/>
    <col min="2" max="2" width="6.28515625" style="74" customWidth="1"/>
    <col min="3" max="3" width="12.42578125" style="74" customWidth="1"/>
    <col min="4" max="4" width="4.28515625" style="74" bestFit="1" customWidth="1"/>
    <col min="5" max="5" width="8.5703125" style="74" customWidth="1"/>
    <col min="6" max="6" width="10.140625" style="74" customWidth="1"/>
    <col min="7" max="7" width="3.7109375" style="74" bestFit="1" customWidth="1"/>
    <col min="8" max="14" width="8.42578125" style="74" bestFit="1" customWidth="1"/>
    <col min="15" max="15" width="9.85546875" style="74" bestFit="1" customWidth="1"/>
    <col min="16" max="22" width="9.28515625" style="74" bestFit="1" customWidth="1"/>
    <col min="23" max="23" width="3.7109375" style="74" bestFit="1" customWidth="1"/>
    <col min="24" max="16384" width="9.140625" style="74"/>
  </cols>
  <sheetData>
    <row r="1" spans="1:7" x14ac:dyDescent="0.2">
      <c r="A1" s="86"/>
      <c r="B1" s="142"/>
      <c r="C1" s="142"/>
      <c r="D1" s="142"/>
      <c r="E1" s="142"/>
      <c r="F1" s="142"/>
    </row>
    <row r="2" spans="1:7" x14ac:dyDescent="0.2">
      <c r="A2" s="87"/>
      <c r="B2" s="142"/>
      <c r="C2" s="142"/>
      <c r="D2" s="142"/>
      <c r="E2" s="142"/>
      <c r="F2" s="142"/>
    </row>
    <row r="3" spans="1:7" x14ac:dyDescent="0.2">
      <c r="A3" s="88"/>
    </row>
    <row r="4" spans="1:7" x14ac:dyDescent="0.2">
      <c r="A4" s="89"/>
      <c r="G4" s="75"/>
    </row>
    <row r="5" spans="1:7" x14ac:dyDescent="0.2">
      <c r="A5" s="89"/>
      <c r="G5" s="75"/>
    </row>
    <row r="6" spans="1:7" x14ac:dyDescent="0.2">
      <c r="A6" s="89"/>
      <c r="G6" s="75"/>
    </row>
    <row r="7" spans="1:7" x14ac:dyDescent="0.2">
      <c r="A7" s="89"/>
      <c r="G7" s="76"/>
    </row>
    <row r="8" spans="1:7" x14ac:dyDescent="0.2">
      <c r="A8" s="89" t="s">
        <v>147</v>
      </c>
    </row>
    <row r="10" spans="1:7" x14ac:dyDescent="0.2">
      <c r="A10" s="90" t="s">
        <v>1</v>
      </c>
      <c r="B10" s="91" t="s">
        <v>118</v>
      </c>
      <c r="C10" s="92" t="s">
        <v>119</v>
      </c>
      <c r="D10" s="93" t="s">
        <v>120</v>
      </c>
      <c r="E10" s="94" t="s">
        <v>121</v>
      </c>
      <c r="F10" s="92" t="s">
        <v>122</v>
      </c>
    </row>
    <row r="11" spans="1:7" x14ac:dyDescent="0.2">
      <c r="A11" s="77" t="s">
        <v>5</v>
      </c>
      <c r="B11" s="78"/>
      <c r="C11" s="78"/>
      <c r="D11" s="78"/>
      <c r="E11" s="78"/>
      <c r="F11" s="79"/>
    </row>
    <row r="12" spans="1:7" x14ac:dyDescent="0.2">
      <c r="A12" s="82" t="s">
        <v>93</v>
      </c>
      <c r="B12" s="95"/>
      <c r="C12" s="96"/>
      <c r="D12" s="95"/>
      <c r="E12" s="72"/>
      <c r="F12" s="72"/>
      <c r="G12" s="84">
        <f>F12-SUM('CASH FLOW'!D12:R12)</f>
        <v>0</v>
      </c>
    </row>
    <row r="13" spans="1:7" x14ac:dyDescent="0.2">
      <c r="A13" s="82" t="s">
        <v>97</v>
      </c>
      <c r="B13" s="95"/>
      <c r="C13" s="96"/>
      <c r="D13" s="95"/>
      <c r="E13" s="72"/>
      <c r="F13" s="72"/>
      <c r="G13" s="84">
        <f>F13-SUM('CASH FLOW'!D13:R13)</f>
        <v>0</v>
      </c>
    </row>
    <row r="14" spans="1:7" x14ac:dyDescent="0.2">
      <c r="A14" s="82" t="s">
        <v>9</v>
      </c>
      <c r="B14" s="95"/>
      <c r="C14" s="96"/>
      <c r="D14" s="95"/>
      <c r="E14" s="72"/>
      <c r="F14" s="72"/>
      <c r="G14" s="84">
        <f>F14-SUM('CASH FLOW'!D14:R14)</f>
        <v>0</v>
      </c>
    </row>
    <row r="15" spans="1:7" x14ac:dyDescent="0.2">
      <c r="A15" s="82" t="s">
        <v>98</v>
      </c>
      <c r="B15" s="95"/>
      <c r="C15" s="96"/>
      <c r="D15" s="95"/>
      <c r="E15" s="72"/>
      <c r="F15" s="72"/>
      <c r="G15" s="84">
        <f>F15-SUM('CASH FLOW'!D15:R15)</f>
        <v>0</v>
      </c>
    </row>
    <row r="16" spans="1:7" x14ac:dyDescent="0.2">
      <c r="A16" s="82" t="s">
        <v>99</v>
      </c>
      <c r="B16" s="95"/>
      <c r="C16" s="96"/>
      <c r="D16" s="95"/>
      <c r="E16" s="72"/>
      <c r="F16" s="72"/>
      <c r="G16" s="84">
        <f>F16-SUM('CASH FLOW'!D16:R16)</f>
        <v>0</v>
      </c>
    </row>
    <row r="17" spans="1:23" ht="12" thickBot="1" x14ac:dyDescent="0.25">
      <c r="C17" s="97" t="s">
        <v>122</v>
      </c>
      <c r="D17" s="98"/>
      <c r="E17" s="73"/>
      <c r="F17" s="73">
        <f>SUM(F12:F16)</f>
        <v>0</v>
      </c>
    </row>
    <row r="19" spans="1:23" x14ac:dyDescent="0.2">
      <c r="A19" s="77" t="s">
        <v>100</v>
      </c>
      <c r="B19" s="78"/>
      <c r="C19" s="78"/>
      <c r="D19" s="78"/>
      <c r="E19" s="78"/>
      <c r="F19" s="79"/>
    </row>
    <row r="20" spans="1:23" x14ac:dyDescent="0.2">
      <c r="A20" s="82" t="s">
        <v>93</v>
      </c>
      <c r="B20" s="95"/>
      <c r="C20" s="99"/>
      <c r="D20" s="95"/>
      <c r="E20" s="72"/>
      <c r="F20" s="72">
        <f>+B20*C20*D20</f>
        <v>0</v>
      </c>
      <c r="G20" s="84">
        <f>F20-SUM('CASH FLOW'!D20:R20)</f>
        <v>0</v>
      </c>
    </row>
    <row r="21" spans="1:23" x14ac:dyDescent="0.2">
      <c r="A21" s="82" t="s">
        <v>6</v>
      </c>
      <c r="B21" s="95"/>
      <c r="C21" s="99"/>
      <c r="D21" s="95"/>
      <c r="E21" s="72"/>
      <c r="F21" s="72">
        <f>+B21*C21*D21</f>
        <v>0</v>
      </c>
      <c r="G21" s="84">
        <f>F21-SUM('CASH FLOW'!D21:R21)</f>
        <v>0</v>
      </c>
    </row>
    <row r="22" spans="1:23" x14ac:dyDescent="0.2">
      <c r="A22" s="82" t="s">
        <v>101</v>
      </c>
      <c r="B22" s="95"/>
      <c r="C22" s="99"/>
      <c r="D22" s="95"/>
      <c r="E22" s="72"/>
      <c r="F22" s="72">
        <f>+B22*C22*D22</f>
        <v>0</v>
      </c>
      <c r="G22" s="84">
        <f>F22-SUM('CASH FLOW'!D22:R22)</f>
        <v>0</v>
      </c>
    </row>
    <row r="23" spans="1:23" x14ac:dyDescent="0.2">
      <c r="A23" s="82" t="s">
        <v>28</v>
      </c>
      <c r="B23" s="95"/>
      <c r="C23" s="100"/>
      <c r="D23" s="95"/>
      <c r="E23" s="72"/>
      <c r="F23" s="72">
        <f>+B23*C23*D23</f>
        <v>0</v>
      </c>
      <c r="G23" s="84">
        <f>F23-SUM('CASH FLOW'!D23:R23)</f>
        <v>0</v>
      </c>
    </row>
    <row r="24" spans="1:23" x14ac:dyDescent="0.2">
      <c r="A24" s="82" t="s">
        <v>102</v>
      </c>
      <c r="B24" s="95"/>
      <c r="C24" s="99"/>
      <c r="D24" s="95"/>
      <c r="E24" s="72"/>
      <c r="F24" s="72">
        <f>+B24*C24*D24</f>
        <v>0</v>
      </c>
      <c r="G24" s="84">
        <f>F24-SUM('CASH FLOW'!D24:R24)</f>
        <v>0</v>
      </c>
    </row>
    <row r="25" spans="1:23" ht="12" thickBot="1" x14ac:dyDescent="0.25">
      <c r="C25" s="97" t="s">
        <v>122</v>
      </c>
      <c r="D25" s="98"/>
      <c r="E25" s="73"/>
      <c r="F25" s="73">
        <f>SUM(F20:F24)</f>
        <v>0</v>
      </c>
    </row>
    <row r="27" spans="1:23" x14ac:dyDescent="0.2">
      <c r="A27" s="77" t="s">
        <v>104</v>
      </c>
      <c r="B27" s="78"/>
      <c r="C27" s="78"/>
      <c r="D27" s="78"/>
      <c r="E27" s="78"/>
      <c r="F27" s="79"/>
    </row>
    <row r="28" spans="1:23" x14ac:dyDescent="0.2">
      <c r="A28" s="82" t="s">
        <v>93</v>
      </c>
      <c r="B28" s="95"/>
      <c r="C28" s="99"/>
      <c r="D28" s="101"/>
      <c r="E28" s="72"/>
      <c r="F28" s="72">
        <f>+B28*C28*D28</f>
        <v>0</v>
      </c>
      <c r="G28" s="84">
        <f>F28-SUM('CASH FLOW'!D28:R28)</f>
        <v>0</v>
      </c>
      <c r="W28" s="75"/>
    </row>
    <row r="29" spans="1:23" x14ac:dyDescent="0.2">
      <c r="A29" s="82" t="s">
        <v>6</v>
      </c>
      <c r="B29" s="95"/>
      <c r="C29" s="100"/>
      <c r="D29" s="101"/>
      <c r="E29" s="72"/>
      <c r="F29" s="72">
        <f>+B29*C29*D29</f>
        <v>0</v>
      </c>
      <c r="G29" s="84">
        <f>F29-SUM('CASH FLOW'!D29:R29)</f>
        <v>0</v>
      </c>
    </row>
    <row r="30" spans="1:23" x14ac:dyDescent="0.2">
      <c r="A30" s="82" t="s">
        <v>101</v>
      </c>
      <c r="B30" s="95"/>
      <c r="C30" s="99"/>
      <c r="D30" s="102"/>
      <c r="E30" s="72"/>
      <c r="F30" s="72">
        <f>+B30*C30*D30</f>
        <v>0</v>
      </c>
      <c r="G30" s="84">
        <f>F30-SUM('CASH FLOW'!D30:R30)</f>
        <v>0</v>
      </c>
    </row>
    <row r="31" spans="1:23" x14ac:dyDescent="0.2">
      <c r="A31" s="82" t="s">
        <v>28</v>
      </c>
      <c r="B31" s="95"/>
      <c r="C31" s="99"/>
      <c r="D31" s="102"/>
      <c r="E31" s="72"/>
      <c r="F31" s="72">
        <f>+B31*C31*D31</f>
        <v>0</v>
      </c>
      <c r="G31" s="84">
        <f>F31-SUM('CASH FLOW'!D31:R31)</f>
        <v>0</v>
      </c>
    </row>
    <row r="32" spans="1:23" ht="12" thickBot="1" x14ac:dyDescent="0.25">
      <c r="C32" s="97" t="s">
        <v>122</v>
      </c>
      <c r="D32" s="98"/>
      <c r="E32" s="73"/>
      <c r="F32" s="73">
        <f>SUM(F28:F31)</f>
        <v>0</v>
      </c>
    </row>
    <row r="34" spans="1:7" x14ac:dyDescent="0.2">
      <c r="A34" s="77" t="s">
        <v>105</v>
      </c>
      <c r="B34" s="78"/>
      <c r="C34" s="78"/>
      <c r="D34" s="78"/>
      <c r="E34" s="78"/>
      <c r="F34" s="79"/>
    </row>
    <row r="35" spans="1:7" x14ac:dyDescent="0.2">
      <c r="A35" s="81" t="s">
        <v>113</v>
      </c>
      <c r="B35" s="95"/>
      <c r="C35" s="100"/>
      <c r="D35" s="102"/>
      <c r="E35" s="103"/>
      <c r="F35" s="72"/>
      <c r="G35" s="84">
        <f>F35-SUM('CASH FLOW'!D35:R35)</f>
        <v>0</v>
      </c>
    </row>
    <row r="36" spans="1:7" x14ac:dyDescent="0.2">
      <c r="A36" s="82" t="s">
        <v>115</v>
      </c>
      <c r="B36" s="95"/>
      <c r="C36" s="99"/>
      <c r="D36" s="102"/>
      <c r="E36" s="72"/>
      <c r="F36" s="72"/>
      <c r="G36" s="84">
        <f>F36-SUM('CASH FLOW'!D36:R36)</f>
        <v>0</v>
      </c>
    </row>
    <row r="37" spans="1:7" x14ac:dyDescent="0.2">
      <c r="A37" s="82" t="s">
        <v>116</v>
      </c>
      <c r="B37" s="95"/>
      <c r="C37" s="72"/>
      <c r="D37" s="102"/>
      <c r="E37" s="95"/>
      <c r="F37" s="72"/>
      <c r="G37" s="84">
        <f>F37-SUM('CASH FLOW'!D37:R37)</f>
        <v>0</v>
      </c>
    </row>
    <row r="38" spans="1:7" x14ac:dyDescent="0.2">
      <c r="A38" s="82" t="s">
        <v>107</v>
      </c>
      <c r="B38" s="95"/>
      <c r="C38" s="72"/>
      <c r="D38" s="101"/>
      <c r="E38" s="95"/>
      <c r="F38" s="72"/>
      <c r="G38" s="84">
        <f>F38-SUM('CASH FLOW'!D38:R38)</f>
        <v>0</v>
      </c>
    </row>
    <row r="39" spans="1:7" x14ac:dyDescent="0.2">
      <c r="A39" s="82" t="s">
        <v>112</v>
      </c>
      <c r="B39" s="95"/>
      <c r="C39" s="72"/>
      <c r="D39" s="101"/>
      <c r="E39" s="72"/>
      <c r="F39" s="72"/>
      <c r="G39" s="84">
        <f>F39-SUM('CASH FLOW'!D39:R39)</f>
        <v>0</v>
      </c>
    </row>
    <row r="40" spans="1:7" x14ac:dyDescent="0.2">
      <c r="A40" s="82" t="s">
        <v>108</v>
      </c>
      <c r="B40" s="95"/>
      <c r="C40" s="99"/>
      <c r="D40" s="102"/>
      <c r="E40" s="72"/>
      <c r="F40" s="72"/>
      <c r="G40" s="84">
        <f>F40-SUM('CASH FLOW'!D40:R40)</f>
        <v>0</v>
      </c>
    </row>
    <row r="41" spans="1:7" ht="12" thickBot="1" x14ac:dyDescent="0.25">
      <c r="C41" s="97"/>
      <c r="D41" s="98"/>
      <c r="E41" s="73"/>
      <c r="F41" s="73"/>
    </row>
    <row r="43" spans="1:7" x14ac:dyDescent="0.2">
      <c r="A43" s="77" t="s">
        <v>106</v>
      </c>
      <c r="B43" s="78"/>
      <c r="C43" s="78"/>
      <c r="D43" s="78"/>
      <c r="E43" s="78"/>
      <c r="F43" s="79"/>
    </row>
    <row r="44" spans="1:7" x14ac:dyDescent="0.2">
      <c r="A44" s="81" t="s">
        <v>65</v>
      </c>
      <c r="B44" s="95"/>
      <c r="C44" s="99"/>
      <c r="D44" s="101"/>
      <c r="E44" s="103"/>
      <c r="F44" s="72"/>
      <c r="G44" s="84">
        <f>F44-SUM('CASH FLOW'!D44:R44)</f>
        <v>0</v>
      </c>
    </row>
    <row r="45" spans="1:7" x14ac:dyDescent="0.2">
      <c r="A45" s="82" t="s">
        <v>95</v>
      </c>
      <c r="B45" s="95"/>
      <c r="C45" s="100"/>
      <c r="D45" s="102"/>
      <c r="E45" s="72"/>
      <c r="F45" s="72"/>
      <c r="G45" s="84">
        <f>F45-SUM('CASH FLOW'!D45:R45)</f>
        <v>0</v>
      </c>
    </row>
    <row r="46" spans="1:7" x14ac:dyDescent="0.2">
      <c r="A46" s="82" t="s">
        <v>109</v>
      </c>
      <c r="B46" s="95"/>
      <c r="C46" s="99"/>
      <c r="D46" s="102"/>
      <c r="E46" s="95"/>
      <c r="F46" s="72"/>
      <c r="G46" s="84">
        <f>F46-SUM('CASH FLOW'!D46:R46)</f>
        <v>0</v>
      </c>
    </row>
    <row r="47" spans="1:7" x14ac:dyDescent="0.2">
      <c r="A47" s="82" t="s">
        <v>114</v>
      </c>
      <c r="B47" s="95"/>
      <c r="C47" s="99"/>
      <c r="D47" s="102"/>
      <c r="E47" s="95"/>
      <c r="F47" s="72"/>
      <c r="G47" s="84">
        <f>F47-SUM('CASH FLOW'!D47:R47)</f>
        <v>0</v>
      </c>
    </row>
    <row r="48" spans="1:7" x14ac:dyDescent="0.2">
      <c r="A48" s="82" t="s">
        <v>111</v>
      </c>
      <c r="B48" s="95"/>
      <c r="C48" s="99"/>
      <c r="D48" s="102"/>
      <c r="E48" s="72"/>
      <c r="F48" s="72"/>
      <c r="G48" s="84">
        <f>F48-SUM('CASH FLOW'!D48:R48)</f>
        <v>0</v>
      </c>
    </row>
    <row r="49" spans="1:7" ht="12" thickBot="1" x14ac:dyDescent="0.25">
      <c r="C49" s="97" t="s">
        <v>122</v>
      </c>
      <c r="D49" s="98"/>
      <c r="E49" s="73"/>
      <c r="F49" s="73">
        <f>SUM(F44:F48)</f>
        <v>0</v>
      </c>
    </row>
    <row r="51" spans="1:7" x14ac:dyDescent="0.2">
      <c r="A51" s="77" t="s">
        <v>110</v>
      </c>
      <c r="B51" s="78"/>
      <c r="C51" s="78"/>
      <c r="D51" s="78"/>
      <c r="E51" s="78"/>
      <c r="F51" s="79"/>
    </row>
    <row r="52" spans="1:7" x14ac:dyDescent="0.2">
      <c r="A52" s="82" t="s">
        <v>96</v>
      </c>
      <c r="B52" s="95"/>
      <c r="C52" s="99"/>
      <c r="D52" s="101"/>
      <c r="E52" s="72"/>
      <c r="F52" s="104"/>
      <c r="G52" s="84">
        <f>F52-SUM('CASH FLOW'!D52:R52)</f>
        <v>0</v>
      </c>
    </row>
    <row r="53" spans="1:7" x14ac:dyDescent="0.2">
      <c r="A53" s="82" t="s">
        <v>83</v>
      </c>
      <c r="B53" s="95"/>
      <c r="C53" s="99"/>
      <c r="D53" s="101"/>
      <c r="E53" s="95"/>
      <c r="F53" s="104"/>
      <c r="G53" s="84">
        <f>F53-SUM('CASH FLOW'!D53:R53)</f>
        <v>0</v>
      </c>
    </row>
    <row r="54" spans="1:7" ht="12" thickBot="1" x14ac:dyDescent="0.25">
      <c r="C54" s="97" t="s">
        <v>122</v>
      </c>
      <c r="D54" s="98"/>
      <c r="E54" s="73"/>
      <c r="F54" s="73">
        <f>SUM(F52:F53)</f>
        <v>0</v>
      </c>
    </row>
    <row r="55" spans="1:7" x14ac:dyDescent="0.2">
      <c r="C55" s="105"/>
      <c r="D55" s="106"/>
      <c r="E55" s="107"/>
      <c r="F55" s="107"/>
    </row>
    <row r="56" spans="1:7" ht="12" thickBot="1" x14ac:dyDescent="0.25">
      <c r="A56" s="108" t="s">
        <v>88</v>
      </c>
      <c r="B56" s="109"/>
      <c r="C56" s="109"/>
      <c r="D56" s="109"/>
      <c r="E56" s="109"/>
      <c r="F56" s="110"/>
    </row>
    <row r="57" spans="1:7" ht="12" thickTop="1" x14ac:dyDescent="0.2">
      <c r="A57" s="111"/>
      <c r="B57" s="111"/>
      <c r="C57" s="111"/>
      <c r="D57" s="111"/>
      <c r="E57" s="111"/>
      <c r="F57" s="111"/>
    </row>
    <row r="58" spans="1:7" x14ac:dyDescent="0.2">
      <c r="A58" s="77" t="s">
        <v>123</v>
      </c>
      <c r="B58" s="78"/>
      <c r="C58" s="78"/>
      <c r="D58" s="78"/>
      <c r="E58" s="78"/>
      <c r="F58" s="79"/>
    </row>
    <row r="59" spans="1:7" x14ac:dyDescent="0.2">
      <c r="A59" s="112"/>
      <c r="B59" s="113"/>
      <c r="C59" s="114"/>
      <c r="D59" s="95"/>
      <c r="E59" s="72"/>
      <c r="F59" s="72">
        <f>+F56*B59</f>
        <v>0</v>
      </c>
      <c r="G59" s="84">
        <f>F59-SUM('CASH FLOW'!D59:R59)</f>
        <v>0</v>
      </c>
    </row>
    <row r="60" spans="1:7" ht="12" thickBot="1" x14ac:dyDescent="0.25">
      <c r="A60" s="111"/>
      <c r="B60" s="111"/>
      <c r="C60" s="115" t="s">
        <v>122</v>
      </c>
      <c r="D60" s="116"/>
      <c r="E60" s="117"/>
      <c r="F60" s="117">
        <f>SUM(F59)</f>
        <v>0</v>
      </c>
      <c r="G60" s="84"/>
    </row>
    <row r="61" spans="1:7" x14ac:dyDescent="0.2">
      <c r="A61" s="111"/>
      <c r="B61" s="111"/>
      <c r="C61" s="111"/>
      <c r="D61" s="111"/>
      <c r="E61" s="111"/>
      <c r="F61" s="111"/>
    </row>
    <row r="62" spans="1:7" x14ac:dyDescent="0.2">
      <c r="A62" s="77" t="s">
        <v>124</v>
      </c>
      <c r="B62" s="78"/>
      <c r="C62" s="78"/>
      <c r="D62" s="78"/>
      <c r="E62" s="78"/>
      <c r="F62" s="79"/>
    </row>
    <row r="63" spans="1:7" x14ac:dyDescent="0.2">
      <c r="A63" s="112" t="s">
        <v>144</v>
      </c>
      <c r="B63" s="113"/>
      <c r="C63" s="114"/>
      <c r="D63" s="95"/>
      <c r="E63" s="72"/>
      <c r="F63" s="72"/>
      <c r="G63" s="84">
        <f>F63-SUM('CASH FLOW'!D63:R63)</f>
        <v>0</v>
      </c>
    </row>
    <row r="64" spans="1:7" ht="12" thickBot="1" x14ac:dyDescent="0.25">
      <c r="A64" s="111"/>
      <c r="B64" s="111"/>
      <c r="C64" s="115" t="s">
        <v>122</v>
      </c>
      <c r="D64" s="116"/>
      <c r="E64" s="117"/>
      <c r="F64" s="117"/>
    </row>
    <row r="65" spans="1:6" x14ac:dyDescent="0.2">
      <c r="A65" s="118"/>
      <c r="B65" s="119"/>
      <c r="C65" s="120"/>
      <c r="D65" s="121"/>
      <c r="E65" s="122"/>
      <c r="F65" s="122"/>
    </row>
    <row r="66" spans="1:6" ht="12" thickBot="1" x14ac:dyDescent="0.25">
      <c r="A66" s="108" t="s">
        <v>125</v>
      </c>
      <c r="B66" s="123"/>
      <c r="C66" s="124"/>
      <c r="D66" s="125"/>
      <c r="E66" s="126"/>
      <c r="F66" s="124"/>
    </row>
    <row r="67" spans="1:6" ht="12" thickTop="1" x14ac:dyDescent="0.2"/>
    <row r="71" spans="1:6" s="85" customFormat="1" x14ac:dyDescent="0.2"/>
    <row r="72" spans="1:6" s="85" customFormat="1" x14ac:dyDescent="0.2"/>
    <row r="73" spans="1:6" s="85" customFormat="1" x14ac:dyDescent="0.2"/>
    <row r="74" spans="1:6" s="85" customFormat="1" x14ac:dyDescent="0.2"/>
    <row r="75" spans="1:6" s="85" customFormat="1" x14ac:dyDescent="0.2"/>
    <row r="76" spans="1:6" s="85" customFormat="1" x14ac:dyDescent="0.2"/>
    <row r="77" spans="1:6" s="85" customFormat="1" x14ac:dyDescent="0.2"/>
    <row r="78" spans="1:6" s="85" customFormat="1" x14ac:dyDescent="0.2"/>
  </sheetData>
  <mergeCells count="2">
    <mergeCell ref="B1:F1"/>
    <mergeCell ref="B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A5" workbookViewId="0">
      <pane ySplit="6" topLeftCell="A57" activePane="bottomLeft" state="frozen"/>
      <selection activeCell="A5" sqref="A5"/>
      <selection pane="bottomLeft" activeCell="B76" sqref="B76"/>
    </sheetView>
  </sheetViews>
  <sheetFormatPr defaultRowHeight="12.75" x14ac:dyDescent="0.2"/>
  <cols>
    <col min="1" max="1" width="29.28515625" style="74" customWidth="1"/>
    <col min="2" max="2" width="9.28515625" style="74" bestFit="1" customWidth="1"/>
    <col min="3" max="3" width="4.85546875" style="71" customWidth="1"/>
    <col min="4" max="6" width="8.42578125" style="74" bestFit="1" customWidth="1"/>
    <col min="7" max="8" width="9" style="74" bestFit="1" customWidth="1"/>
    <col min="9" max="10" width="8.42578125" style="74" bestFit="1" customWidth="1"/>
    <col min="11" max="11" width="9.85546875" style="74" bestFit="1" customWidth="1"/>
    <col min="12" max="18" width="9.28515625" style="74" bestFit="1" customWidth="1"/>
    <col min="19" max="19" width="3.7109375" style="74" bestFit="1" customWidth="1"/>
    <col min="20" max="20" width="9.140625" style="74"/>
    <col min="21" max="16384" width="9.140625" style="71"/>
  </cols>
  <sheetData>
    <row r="1" spans="1:18" x14ac:dyDescent="0.2">
      <c r="A1" s="86" t="s">
        <v>127</v>
      </c>
      <c r="B1" s="87"/>
    </row>
    <row r="2" spans="1:18" x14ac:dyDescent="0.2">
      <c r="A2" s="87" t="s">
        <v>128</v>
      </c>
      <c r="B2" s="87"/>
    </row>
    <row r="3" spans="1:18" x14ac:dyDescent="0.2">
      <c r="A3" s="88"/>
    </row>
    <row r="4" spans="1:18" x14ac:dyDescent="0.2">
      <c r="A4" s="89" t="s">
        <v>126</v>
      </c>
    </row>
    <row r="5" spans="1:18" x14ac:dyDescent="0.2">
      <c r="A5" s="89"/>
    </row>
    <row r="6" spans="1:18" x14ac:dyDescent="0.2">
      <c r="A6" s="89" t="s">
        <v>146</v>
      </c>
    </row>
    <row r="7" spans="1:18" x14ac:dyDescent="0.2">
      <c r="A7" s="89"/>
    </row>
    <row r="8" spans="1:18" x14ac:dyDescent="0.2">
      <c r="A8" s="89"/>
    </row>
    <row r="9" spans="1:18" x14ac:dyDescent="0.2">
      <c r="D9" s="132" t="s">
        <v>129</v>
      </c>
      <c r="E9" s="132" t="s">
        <v>130</v>
      </c>
      <c r="F9" s="132" t="s">
        <v>131</v>
      </c>
      <c r="G9" s="132" t="s">
        <v>132</v>
      </c>
      <c r="H9" s="132" t="s">
        <v>133</v>
      </c>
      <c r="I9" s="132" t="s">
        <v>134</v>
      </c>
      <c r="J9" s="132" t="s">
        <v>135</v>
      </c>
      <c r="K9" s="132" t="s">
        <v>136</v>
      </c>
      <c r="L9" s="132" t="s">
        <v>137</v>
      </c>
      <c r="M9" s="132" t="s">
        <v>138</v>
      </c>
      <c r="N9" s="132" t="s">
        <v>139</v>
      </c>
      <c r="O9" s="132" t="s">
        <v>140</v>
      </c>
      <c r="P9" s="133" t="s">
        <v>141</v>
      </c>
      <c r="Q9" s="133" t="s">
        <v>142</v>
      </c>
      <c r="R9" s="133" t="s">
        <v>143</v>
      </c>
    </row>
    <row r="10" spans="1:18" x14ac:dyDescent="0.2">
      <c r="A10" s="90" t="s">
        <v>1</v>
      </c>
      <c r="B10" s="92" t="s">
        <v>122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5"/>
      <c r="Q10" s="135"/>
      <c r="R10" s="135"/>
    </row>
    <row r="11" spans="1:18" x14ac:dyDescent="0.2">
      <c r="A11" s="77" t="s">
        <v>5</v>
      </c>
      <c r="B11" s="79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1"/>
    </row>
    <row r="12" spans="1:18" x14ac:dyDescent="0.2">
      <c r="A12" s="82" t="s">
        <v>93</v>
      </c>
      <c r="B12" s="72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18" x14ac:dyDescent="0.2">
      <c r="A13" s="82" t="s">
        <v>97</v>
      </c>
      <c r="B13" s="72"/>
      <c r="D13" s="80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8" x14ac:dyDescent="0.2">
      <c r="A14" s="82" t="s">
        <v>9</v>
      </c>
      <c r="B14" s="72"/>
      <c r="D14" s="80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x14ac:dyDescent="0.2">
      <c r="A15" s="82" t="s">
        <v>98</v>
      </c>
      <c r="B15" s="72"/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spans="1:18" x14ac:dyDescent="0.2">
      <c r="A16" s="82" t="s">
        <v>99</v>
      </c>
      <c r="B16" s="72"/>
      <c r="D16" s="83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1:19" ht="13.5" thickBot="1" x14ac:dyDescent="0.25">
      <c r="B17" s="73"/>
      <c r="D17" s="73"/>
      <c r="E17" s="73">
        <f t="shared" ref="E17:R17" si="0">SUM(E12:E16)</f>
        <v>0</v>
      </c>
      <c r="F17" s="73">
        <f t="shared" si="0"/>
        <v>0</v>
      </c>
      <c r="G17" s="73">
        <f t="shared" si="0"/>
        <v>0</v>
      </c>
      <c r="H17" s="73">
        <f t="shared" si="0"/>
        <v>0</v>
      </c>
      <c r="I17" s="73">
        <f t="shared" si="0"/>
        <v>0</v>
      </c>
      <c r="J17" s="73">
        <f t="shared" si="0"/>
        <v>0</v>
      </c>
      <c r="K17" s="73">
        <f t="shared" si="0"/>
        <v>0</v>
      </c>
      <c r="L17" s="73">
        <f t="shared" si="0"/>
        <v>0</v>
      </c>
      <c r="M17" s="73">
        <f t="shared" si="0"/>
        <v>0</v>
      </c>
      <c r="N17" s="73">
        <f t="shared" si="0"/>
        <v>0</v>
      </c>
      <c r="O17" s="73">
        <f t="shared" si="0"/>
        <v>0</v>
      </c>
      <c r="P17" s="73">
        <f t="shared" si="0"/>
        <v>0</v>
      </c>
      <c r="Q17" s="73">
        <f t="shared" si="0"/>
        <v>0</v>
      </c>
      <c r="R17" s="73">
        <f t="shared" si="0"/>
        <v>0</v>
      </c>
    </row>
    <row r="19" spans="1:19" x14ac:dyDescent="0.2">
      <c r="A19" s="77" t="s">
        <v>100</v>
      </c>
      <c r="B19" s="79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</row>
    <row r="20" spans="1:19" x14ac:dyDescent="0.2">
      <c r="A20" s="82" t="s">
        <v>93</v>
      </c>
      <c r="B20" s="72"/>
      <c r="D20" s="83"/>
      <c r="E20" s="8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spans="1:19" x14ac:dyDescent="0.2">
      <c r="A21" s="82" t="s">
        <v>6</v>
      </c>
      <c r="B21" s="72"/>
      <c r="D21" s="83"/>
      <c r="E21" s="8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spans="1:19" x14ac:dyDescent="0.2">
      <c r="A22" s="82" t="s">
        <v>101</v>
      </c>
      <c r="B22" s="72"/>
      <c r="D22" s="83"/>
      <c r="E22" s="8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1:19" x14ac:dyDescent="0.2">
      <c r="A23" s="82" t="s">
        <v>28</v>
      </c>
      <c r="B23" s="72"/>
      <c r="D23" s="83"/>
      <c r="E23" s="8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spans="1:19" x14ac:dyDescent="0.2">
      <c r="A24" s="82" t="s">
        <v>102</v>
      </c>
      <c r="B24" s="72"/>
      <c r="D24" s="83"/>
      <c r="E24" s="8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 spans="1:19" ht="13.5" thickBot="1" x14ac:dyDescent="0.25">
      <c r="B25" s="73"/>
      <c r="D25" s="73"/>
      <c r="E25" s="73">
        <f t="shared" ref="E25:R25" si="1">SUM(E20:E24)</f>
        <v>0</v>
      </c>
      <c r="F25" s="73">
        <f t="shared" si="1"/>
        <v>0</v>
      </c>
      <c r="G25" s="73">
        <f t="shared" si="1"/>
        <v>0</v>
      </c>
      <c r="H25" s="73">
        <f t="shared" si="1"/>
        <v>0</v>
      </c>
      <c r="I25" s="73">
        <f t="shared" si="1"/>
        <v>0</v>
      </c>
      <c r="J25" s="73">
        <f t="shared" si="1"/>
        <v>0</v>
      </c>
      <c r="K25" s="73">
        <f t="shared" si="1"/>
        <v>0</v>
      </c>
      <c r="L25" s="73">
        <f t="shared" si="1"/>
        <v>0</v>
      </c>
      <c r="M25" s="73">
        <f t="shared" si="1"/>
        <v>0</v>
      </c>
      <c r="N25" s="73">
        <f t="shared" si="1"/>
        <v>0</v>
      </c>
      <c r="O25" s="73">
        <f t="shared" si="1"/>
        <v>0</v>
      </c>
      <c r="P25" s="73">
        <f t="shared" si="1"/>
        <v>0</v>
      </c>
      <c r="Q25" s="73">
        <f t="shared" si="1"/>
        <v>0</v>
      </c>
      <c r="R25" s="73">
        <f t="shared" si="1"/>
        <v>0</v>
      </c>
    </row>
    <row r="27" spans="1:19" x14ac:dyDescent="0.2">
      <c r="A27" s="77" t="s">
        <v>104</v>
      </c>
      <c r="B27" s="79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/>
    </row>
    <row r="28" spans="1:19" x14ac:dyDescent="0.2">
      <c r="A28" s="82" t="s">
        <v>93</v>
      </c>
      <c r="B28" s="72"/>
      <c r="D28" s="82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75"/>
    </row>
    <row r="29" spans="1:19" x14ac:dyDescent="0.2">
      <c r="A29" s="82" t="s">
        <v>6</v>
      </c>
      <c r="B29" s="72"/>
      <c r="D29" s="82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1:19" x14ac:dyDescent="0.2">
      <c r="A30" s="82" t="s">
        <v>101</v>
      </c>
      <c r="B30" s="72"/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9" x14ac:dyDescent="0.2">
      <c r="A31" s="82" t="s">
        <v>28</v>
      </c>
      <c r="B31" s="72"/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19" ht="13.5" thickBot="1" x14ac:dyDescent="0.25">
      <c r="B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4" spans="1:18" x14ac:dyDescent="0.2">
      <c r="A34" s="77" t="s">
        <v>105</v>
      </c>
      <c r="B34" s="79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9"/>
    </row>
    <row r="35" spans="1:18" x14ac:dyDescent="0.2">
      <c r="A35" s="81" t="s">
        <v>113</v>
      </c>
      <c r="B35" s="72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2"/>
    </row>
    <row r="36" spans="1:18" x14ac:dyDescent="0.2">
      <c r="A36" s="82" t="s">
        <v>115</v>
      </c>
      <c r="B36" s="72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x14ac:dyDescent="0.2">
      <c r="A37" s="82" t="s">
        <v>116</v>
      </c>
      <c r="B37" s="72">
        <f>BUDGET!F37</f>
        <v>0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x14ac:dyDescent="0.2">
      <c r="A38" s="82" t="s">
        <v>107</v>
      </c>
      <c r="B38" s="72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x14ac:dyDescent="0.2">
      <c r="A39" s="82" t="s">
        <v>112</v>
      </c>
      <c r="B39" s="72"/>
      <c r="D39" s="82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1:18" x14ac:dyDescent="0.2">
      <c r="A40" s="82" t="s">
        <v>108</v>
      </c>
      <c r="B40" s="72">
        <f>BUDGET!F40</f>
        <v>0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8" ht="13.5" thickBot="1" x14ac:dyDescent="0.25">
      <c r="B41" s="73">
        <f>SUM(B35:B40)</f>
        <v>0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3" spans="1:18" x14ac:dyDescent="0.2">
      <c r="A43" s="77" t="s">
        <v>106</v>
      </c>
      <c r="B43" s="79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</row>
    <row r="44" spans="1:18" x14ac:dyDescent="0.2">
      <c r="A44" s="81" t="s">
        <v>65</v>
      </c>
      <c r="B44" s="7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x14ac:dyDescent="0.2">
      <c r="A45" s="82" t="s">
        <v>95</v>
      </c>
      <c r="B45" s="72"/>
      <c r="D45" s="82"/>
      <c r="E45" s="82"/>
      <c r="F45" s="83"/>
      <c r="G45" s="82"/>
      <c r="H45" s="83"/>
      <c r="I45" s="82"/>
      <c r="J45" s="83"/>
      <c r="K45" s="128"/>
      <c r="L45" s="82"/>
      <c r="M45" s="82"/>
      <c r="N45" s="83"/>
      <c r="O45" s="82"/>
      <c r="P45" s="82"/>
      <c r="Q45" s="82"/>
      <c r="R45" s="82"/>
    </row>
    <row r="46" spans="1:18" x14ac:dyDescent="0.2">
      <c r="A46" s="82" t="s">
        <v>109</v>
      </c>
      <c r="B46" s="7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</row>
    <row r="47" spans="1:18" x14ac:dyDescent="0.2">
      <c r="A47" s="82" t="s">
        <v>114</v>
      </c>
      <c r="B47" s="7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x14ac:dyDescent="0.2">
      <c r="A48" s="82" t="s">
        <v>111</v>
      </c>
      <c r="B48" s="7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 ht="13.5" thickBot="1" x14ac:dyDescent="0.25">
      <c r="B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1" spans="1:18" x14ac:dyDescent="0.2">
      <c r="A51" s="77" t="s">
        <v>110</v>
      </c>
      <c r="B51" s="79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9"/>
    </row>
    <row r="52" spans="1:18" x14ac:dyDescent="0.2">
      <c r="A52" s="82" t="s">
        <v>96</v>
      </c>
      <c r="B52" s="72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</row>
    <row r="53" spans="1:18" x14ac:dyDescent="0.2">
      <c r="A53" s="82" t="s">
        <v>83</v>
      </c>
      <c r="B53" s="72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 ht="13.5" thickBot="1" x14ac:dyDescent="0.25">
      <c r="B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">
      <c r="B55" s="107"/>
    </row>
    <row r="56" spans="1:18" ht="13.5" thickBot="1" x14ac:dyDescent="0.25">
      <c r="A56" s="108" t="s">
        <v>88</v>
      </c>
      <c r="B56" s="110">
        <f>B17+B25+B32+B41+B49+B54</f>
        <v>0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</row>
    <row r="57" spans="1:18" ht="13.5" thickTop="1" x14ac:dyDescent="0.2">
      <c r="A57" s="111"/>
      <c r="B57" s="111"/>
    </row>
    <row r="58" spans="1:18" x14ac:dyDescent="0.2">
      <c r="A58" s="77" t="s">
        <v>123</v>
      </c>
      <c r="B58" s="79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9"/>
    </row>
    <row r="59" spans="1:18" x14ac:dyDescent="0.2">
      <c r="A59" s="112"/>
      <c r="B59" s="72"/>
      <c r="D59" s="83">
        <f>D56*BUDGET!$B$59</f>
        <v>0</v>
      </c>
      <c r="E59" s="83">
        <f>E56*BUDGET!$B$59</f>
        <v>0</v>
      </c>
      <c r="F59" s="83">
        <f>F56*BUDGET!$B$59</f>
        <v>0</v>
      </c>
      <c r="G59" s="83">
        <f>G56*BUDGET!$B$59</f>
        <v>0</v>
      </c>
      <c r="H59" s="83">
        <f>H56*BUDGET!$B$59</f>
        <v>0</v>
      </c>
      <c r="I59" s="83">
        <f>I56*BUDGET!$B$59</f>
        <v>0</v>
      </c>
      <c r="J59" s="83">
        <f>J56*BUDGET!$B$59</f>
        <v>0</v>
      </c>
      <c r="K59" s="83">
        <f>K56*BUDGET!$B$59</f>
        <v>0</v>
      </c>
      <c r="L59" s="83">
        <f>L56*BUDGET!$B$59</f>
        <v>0</v>
      </c>
      <c r="M59" s="83">
        <f>M56*BUDGET!$B$59</f>
        <v>0</v>
      </c>
      <c r="N59" s="83">
        <f>N56*BUDGET!$B$59</f>
        <v>0</v>
      </c>
      <c r="O59" s="83">
        <f>O56*BUDGET!$B$59</f>
        <v>0</v>
      </c>
      <c r="P59" s="83">
        <f>P56*BUDGET!$B$59</f>
        <v>0</v>
      </c>
      <c r="Q59" s="83">
        <f>Q56*BUDGET!$B$59</f>
        <v>0</v>
      </c>
      <c r="R59" s="83">
        <f>R56*BUDGET!$B$59</f>
        <v>0</v>
      </c>
    </row>
    <row r="60" spans="1:18" ht="13.5" thickBot="1" x14ac:dyDescent="0.25">
      <c r="A60" s="111"/>
      <c r="B60" s="117">
        <f>SUM(B59)</f>
        <v>0</v>
      </c>
      <c r="D60" s="117">
        <f t="shared" ref="D60:R60" si="2">SUM(D59)</f>
        <v>0</v>
      </c>
      <c r="E60" s="117">
        <f t="shared" si="2"/>
        <v>0</v>
      </c>
      <c r="F60" s="117">
        <f t="shared" si="2"/>
        <v>0</v>
      </c>
      <c r="G60" s="117">
        <f t="shared" si="2"/>
        <v>0</v>
      </c>
      <c r="H60" s="117">
        <f t="shared" si="2"/>
        <v>0</v>
      </c>
      <c r="I60" s="117">
        <f t="shared" si="2"/>
        <v>0</v>
      </c>
      <c r="J60" s="117">
        <f t="shared" si="2"/>
        <v>0</v>
      </c>
      <c r="K60" s="117">
        <f t="shared" si="2"/>
        <v>0</v>
      </c>
      <c r="L60" s="117">
        <f t="shared" si="2"/>
        <v>0</v>
      </c>
      <c r="M60" s="117">
        <f t="shared" si="2"/>
        <v>0</v>
      </c>
      <c r="N60" s="117">
        <f t="shared" si="2"/>
        <v>0</v>
      </c>
      <c r="O60" s="117">
        <f t="shared" si="2"/>
        <v>0</v>
      </c>
      <c r="P60" s="117">
        <f t="shared" si="2"/>
        <v>0</v>
      </c>
      <c r="Q60" s="117">
        <f t="shared" si="2"/>
        <v>0</v>
      </c>
      <c r="R60" s="117">
        <f t="shared" si="2"/>
        <v>0</v>
      </c>
    </row>
    <row r="61" spans="1:18" x14ac:dyDescent="0.2">
      <c r="A61" s="111"/>
      <c r="B61" s="111"/>
    </row>
    <row r="62" spans="1:18" x14ac:dyDescent="0.2">
      <c r="A62" s="77" t="s">
        <v>124</v>
      </c>
      <c r="B62" s="79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1"/>
    </row>
    <row r="63" spans="1:18" x14ac:dyDescent="0.2">
      <c r="A63" s="112" t="s">
        <v>144</v>
      </c>
      <c r="B63" s="72"/>
      <c r="D63" s="83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</row>
    <row r="64" spans="1:18" ht="13.5" thickBot="1" x14ac:dyDescent="0.25">
      <c r="A64" s="111"/>
      <c r="B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</row>
    <row r="65" spans="1:20" x14ac:dyDescent="0.2">
      <c r="A65" s="118"/>
      <c r="B65" s="122"/>
    </row>
    <row r="66" spans="1:20" ht="13.5" thickBot="1" x14ac:dyDescent="0.25">
      <c r="A66" s="108" t="s">
        <v>125</v>
      </c>
      <c r="B66" s="124">
        <f>+B56+B60+B64</f>
        <v>0</v>
      </c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</row>
    <row r="67" spans="1:20" ht="13.5" thickTop="1" x14ac:dyDescent="0.2"/>
    <row r="68" spans="1:20" ht="13.5" thickBot="1" x14ac:dyDescent="0.25">
      <c r="A68" s="139"/>
      <c r="B68" s="141"/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1:20" ht="13.5" thickBot="1" x14ac:dyDescent="0.25">
      <c r="A69" s="136"/>
      <c r="B69" s="141"/>
      <c r="C69" s="137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</row>
    <row r="73" spans="1:20" x14ac:dyDescent="0.2">
      <c r="A73" s="85"/>
      <c r="B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1:20" x14ac:dyDescent="0.2">
      <c r="A74" s="85"/>
      <c r="B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1:20" x14ac:dyDescent="0.2">
      <c r="A75" s="85"/>
      <c r="B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1:20" x14ac:dyDescent="0.2">
      <c r="A76" s="85"/>
      <c r="B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1:20" x14ac:dyDescent="0.2">
      <c r="A77" s="85"/>
      <c r="B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1:20" x14ac:dyDescent="0.2">
      <c r="A78" s="85"/>
      <c r="B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1:20" x14ac:dyDescent="0.2">
      <c r="A79" s="85"/>
      <c r="B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1:20" x14ac:dyDescent="0.2">
      <c r="A80" s="85"/>
      <c r="B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PRODUCTION </vt:lpstr>
      <vt:lpstr>BUDGET</vt:lpstr>
      <vt:lpstr>CASH FLOW</vt:lpstr>
      <vt:lpstr>Sheet1</vt:lpstr>
      <vt:lpstr>BUDGET!Print_Area</vt:lpstr>
      <vt:lpstr>BUDGET!Print_Titles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Kee-Leen</dc:creator>
  <cp:lastModifiedBy>Tebogo Kgwedi</cp:lastModifiedBy>
  <cp:lastPrinted>2016-01-21T07:04:25Z</cp:lastPrinted>
  <dcterms:created xsi:type="dcterms:W3CDTF">1998-04-23T08:19:05Z</dcterms:created>
  <dcterms:modified xsi:type="dcterms:W3CDTF">2016-01-21T07:04:34Z</dcterms:modified>
</cp:coreProperties>
</file>